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295" activeTab="0"/>
  </bookViews>
  <sheets>
    <sheet name="Tipología" sheetId="1" r:id="rId1"/>
    <sheet name="Análisis de Llamadas" sheetId="2" r:id="rId2"/>
  </sheets>
  <externalReferences>
    <externalReference r:id="rId5"/>
    <externalReference r:id="rId6"/>
  </externalReferences>
  <definedNames>
    <definedName name="_xlfn.IFERROR" hidden="1">#NAME?</definedName>
    <definedName name="_xlnm.Print_Area" localSheetId="1">'Análisis de Llamadas'!$A$1:$T$15</definedName>
  </definedNames>
  <calcPr fullCalcOnLoad="1"/>
</workbook>
</file>

<file path=xl/sharedStrings.xml><?xml version="1.0" encoding="utf-8"?>
<sst xmlns="http://schemas.openxmlformats.org/spreadsheetml/2006/main" count="311" uniqueCount="225">
  <si>
    <t>ANÁLISIS DE LLAMADAS RECIBIDAS EN EL TELÉFONO 010 DE POZUELO DE ALARCON</t>
  </si>
  <si>
    <t>BUZON DE VOZ</t>
  </si>
  <si>
    <t>Email 010</t>
  </si>
  <si>
    <t>ANÁLISIS</t>
  </si>
  <si>
    <t>Fecha</t>
  </si>
  <si>
    <t>Recibidas</t>
  </si>
  <si>
    <t>Llamadas recibidas dentro del horario</t>
  </si>
  <si>
    <t>Atendidas</t>
  </si>
  <si>
    <t>Llamadas abandonas</t>
  </si>
  <si>
    <t>Nivel de servicio atendidas antes de 20"</t>
  </si>
  <si>
    <t>Llamadas atendidas antes de 20 s</t>
  </si>
  <si>
    <t>Eficacia</t>
  </si>
  <si>
    <t>Llamadas fuera de horario</t>
  </si>
  <si>
    <t>No dejan mensaje</t>
  </si>
  <si>
    <t>Recibidos</t>
  </si>
  <si>
    <t>Contestados</t>
  </si>
  <si>
    <t>Total recibidas con posibilidades de actuación</t>
  </si>
  <si>
    <t>Total asistencias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</si>
  <si>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</si>
  <si>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</si>
  <si>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</si>
  <si>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</si>
  <si>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</si>
  <si>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</si>
  <si>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</si>
  <si>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</si>
  <si>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</si>
  <si>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</si>
  <si>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</si>
  <si>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</si>
  <si>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</si>
  <si>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Enero - Diciembre 2015</t>
  </si>
  <si>
    <t>Total Recibidas</t>
  </si>
  <si>
    <t>Llamadas atendidas</t>
  </si>
  <si>
    <t>BUZÓN DE VOZ</t>
  </si>
  <si>
    <t>No dejan mensaie</t>
  </si>
  <si>
    <t>EMaiL 010</t>
  </si>
  <si>
    <r>
      <t>Total recibidas con posibilidades de asistencia</t>
    </r>
    <r>
      <rPr>
        <vertAlign val="superscript"/>
        <sz val="8"/>
        <color indexed="8"/>
        <rFont val="Calibri"/>
        <family val="2"/>
      </rPr>
      <t>*</t>
    </r>
  </si>
  <si>
    <t>Total asistencias realizadas</t>
  </si>
  <si>
    <t>Eficacia de ltotal de asistencias</t>
  </si>
  <si>
    <t>* Del buzón de voz sólo se tienen en cuenta aquellos que cuentan con los mensaies grabados.</t>
  </si>
  <si>
    <t>Tipología de las llamadas</t>
  </si>
  <si>
    <t>Solicitudes de información municipal</t>
  </si>
  <si>
    <t>Solicitudes de actuación municipal</t>
  </si>
  <si>
    <t>Reclamaciones</t>
  </si>
  <si>
    <t>Gestión de envío información al ciudadano</t>
  </si>
  <si>
    <t>Transferencias de llamadas</t>
  </si>
  <si>
    <t>Sugerencias</t>
  </si>
  <si>
    <t>Otros: información aiena al Ayuntamiento</t>
  </si>
  <si>
    <t>Otros: Desvío de llamadas</t>
  </si>
  <si>
    <t>Llamadas atendidas por concejalías (incluidos otros)</t>
  </si>
  <si>
    <t>Alcaldía:</t>
  </si>
  <si>
    <t>Buzón de la Alcaldesa</t>
  </si>
  <si>
    <t>Información General</t>
  </si>
  <si>
    <t>Transferencia de llamadas</t>
  </si>
  <si>
    <t>Atención al ciudadano:</t>
  </si>
  <si>
    <t>Bodas</t>
  </si>
  <si>
    <t>Buzon del ciudadano</t>
  </si>
  <si>
    <t>Centralita</t>
  </si>
  <si>
    <t>Información de Oficinas de Atención al Ciudadano.</t>
  </si>
  <si>
    <t>Normativa</t>
  </si>
  <si>
    <t xml:space="preserve">Padrón y Estadística </t>
  </si>
  <si>
    <t>Prensa y Comunicación</t>
  </si>
  <si>
    <t>Registro General</t>
  </si>
  <si>
    <t>Se facilita número</t>
  </si>
  <si>
    <t>Ventanilla única</t>
  </si>
  <si>
    <t>Cultura:</t>
  </si>
  <si>
    <t>Bibliotecas</t>
  </si>
  <si>
    <t>Instalaciones Culturales</t>
  </si>
  <si>
    <t>Programación Cultural</t>
  </si>
  <si>
    <t>Talleres (Plazos, Inscripciones, Documentación)</t>
  </si>
  <si>
    <t>Transferencia de llamadas a Cultura</t>
  </si>
  <si>
    <t>Deportes:</t>
  </si>
  <si>
    <t>Calendario de Competiciones</t>
  </si>
  <si>
    <t>Campamentos</t>
  </si>
  <si>
    <t>Clubs Deportivos</t>
  </si>
  <si>
    <t>Eventos deportivos</t>
  </si>
  <si>
    <t>Inscripciones a Cursos</t>
  </si>
  <si>
    <t>Instalaciones Deportivas</t>
  </si>
  <si>
    <t>Tarifas polideportivos</t>
  </si>
  <si>
    <t>Desarrollo empresarial:</t>
  </si>
  <si>
    <t>Asesoramiento empresarial</t>
  </si>
  <si>
    <t>Ferias</t>
  </si>
  <si>
    <t>Formación empresarial</t>
  </si>
  <si>
    <t>Pozuelo abierto</t>
  </si>
  <si>
    <t>Subvenciones</t>
  </si>
  <si>
    <t>Educación:</t>
  </si>
  <si>
    <t>Becas</t>
  </si>
  <si>
    <t>Campamentos de Verano</t>
  </si>
  <si>
    <t>Cursos</t>
  </si>
  <si>
    <t>Educación Adultos</t>
  </si>
  <si>
    <t>Educación Especial</t>
  </si>
  <si>
    <t>Escuelas Infantiles,Colegios, Institutos, Universidades</t>
  </si>
  <si>
    <t>Empleo:</t>
  </si>
  <si>
    <t>Agencia de Colocación Municipal</t>
  </si>
  <si>
    <t>Bolsa de empleo</t>
  </si>
  <si>
    <t>Busqueda de empleo</t>
  </si>
  <si>
    <t>Familia ,Bienestar Social y Mujer:</t>
  </si>
  <si>
    <t>Ayudas Sociales</t>
  </si>
  <si>
    <t>Mayores (centros, actividades,…)</t>
  </si>
  <si>
    <t>Discapacitados</t>
  </si>
  <si>
    <t>Familia Numerosa</t>
  </si>
  <si>
    <t>Igualdad de Oportunidades</t>
  </si>
  <si>
    <t>Inmigración</t>
  </si>
  <si>
    <t>Mujer</t>
  </si>
  <si>
    <t>Festejos:</t>
  </si>
  <si>
    <t>Programación de Fiestas</t>
  </si>
  <si>
    <t>Hacienda y Patrimonio:</t>
  </si>
  <si>
    <t>Domiciliación de recibos</t>
  </si>
  <si>
    <t>Embargos y recaudación ejecutiva</t>
  </si>
  <si>
    <t>Gestión de GTT</t>
  </si>
  <si>
    <t>Multas</t>
  </si>
  <si>
    <t>Oficina de Atención al Contribuyente</t>
  </si>
  <si>
    <t>Tasas y tributos</t>
  </si>
  <si>
    <t>Juventud:</t>
  </si>
  <si>
    <t>Asesorías: Joven, Legal de Estudios, de Vivienda</t>
  </si>
  <si>
    <t>Carnet Joven, Internacional, Alberguista</t>
  </si>
  <si>
    <t>Ocio joven</t>
  </si>
  <si>
    <t>Viaies</t>
  </si>
  <si>
    <t>Medio Ambiente:</t>
  </si>
  <si>
    <t>Árboles y plantas (incidencias)</t>
  </si>
  <si>
    <t>Avisos  de incidencias puntuales</t>
  </si>
  <si>
    <t>Contaminación Medioambiental</t>
  </si>
  <si>
    <t>Incidencias estacionales</t>
  </si>
  <si>
    <t>Incidencia estacional por hielo (solicitud echar sal)</t>
  </si>
  <si>
    <t>Isla ecológica: Petición Contenedor Papel</t>
  </si>
  <si>
    <t>Isla ecológica: Petición Contenedor plásticos</t>
  </si>
  <si>
    <t>Isla ecológica: Petición Contenedor vidrio</t>
  </si>
  <si>
    <t>Isla ecológica: Vaciado Contenedor Papel</t>
  </si>
  <si>
    <t>Isla ecológica: Vaciado Contenedor plásticos</t>
  </si>
  <si>
    <t>Isla ecológica: Vaciado Contenedor vidrio</t>
  </si>
  <si>
    <t>Limpieza viaria</t>
  </si>
  <si>
    <t>Papeleras: Petición de instalación</t>
  </si>
  <si>
    <t>Papeleras: Petición de vaciado</t>
  </si>
  <si>
    <t>Parques y Jardines</t>
  </si>
  <si>
    <t>Particulares: Peticiones de Contenedor Amarillo</t>
  </si>
  <si>
    <t>Particulares: Peticiones de Contenedores Tapa verde</t>
  </si>
  <si>
    <t>Petición fumigación de Parques y Arboles en calle</t>
  </si>
  <si>
    <t>Poda, desbroces y setos</t>
  </si>
  <si>
    <t>Punto Limpio y Punto limpio Movil</t>
  </si>
  <si>
    <t>Reclamación de contenedores no entregados</t>
  </si>
  <si>
    <t>Reclamacion de recogida de basura</t>
  </si>
  <si>
    <t>Reclamación de recogida de restos de jardin</t>
  </si>
  <si>
    <t>Reclamación de recogida de muebles y enseres</t>
  </si>
  <si>
    <t>Recogida Animales muertos</t>
  </si>
  <si>
    <t>Recogida de Muebles y enseres</t>
  </si>
  <si>
    <t>Recogida puerta a puerta</t>
  </si>
  <si>
    <t>Recogida Restos de Jardin y poda</t>
  </si>
  <si>
    <t>Recogida de Restos Organicos</t>
  </si>
  <si>
    <t>Sanecanes: Petición vaciado</t>
  </si>
  <si>
    <t>Sanecanes: Petición instalación</t>
  </si>
  <si>
    <t>Tala de árboles</t>
  </si>
  <si>
    <t>Movilidad y Transporte:</t>
  </si>
  <si>
    <t>Badenes</t>
  </si>
  <si>
    <t>Localización recorridos</t>
  </si>
  <si>
    <t>Parkings (Aparcamientos en Pozuelo)</t>
  </si>
  <si>
    <t>SER y Parquímetros</t>
  </si>
  <si>
    <t>Transporte Urbano</t>
  </si>
  <si>
    <t>Obras y Servicios Municipales:</t>
  </si>
  <si>
    <t>Actividades e industria</t>
  </si>
  <si>
    <t>Calle:  Acera levantada o rota</t>
  </si>
  <si>
    <t>Calle: Alcantarilla obstruida o rota</t>
  </si>
  <si>
    <t>Calle: Restos obras públicas</t>
  </si>
  <si>
    <t>Incidencias en alumbrado y asfaltado</t>
  </si>
  <si>
    <t>Licencias de Obras</t>
  </si>
  <si>
    <t>Obras municipales</t>
  </si>
  <si>
    <t>Oficina Tecnica</t>
  </si>
  <si>
    <t>Peticiones de contenedroes para Obras</t>
  </si>
  <si>
    <t>Señales: Incidencias en Espejos Panorámicos</t>
  </si>
  <si>
    <t>Señales: Incidencias Semáforos</t>
  </si>
  <si>
    <t>Señales: Incidencias Señales</t>
  </si>
  <si>
    <t>Transferencias de llamadas.</t>
  </si>
  <si>
    <t>Participación Ciudadana:</t>
  </si>
  <si>
    <t>Asociaciones</t>
  </si>
  <si>
    <t>Voluntariado</t>
  </si>
  <si>
    <t>Protocolo y Relaciones institucionales</t>
  </si>
  <si>
    <t>Cuestiones Institucionales</t>
  </si>
  <si>
    <t>Hermanamientos</t>
  </si>
  <si>
    <t>Recursos Humanos:</t>
  </si>
  <si>
    <t>Calendario Laboral</t>
  </si>
  <si>
    <t>Información sobre procesos de selección públicos</t>
  </si>
  <si>
    <t>Sanidad y Consumo:</t>
  </si>
  <si>
    <t>Animales domésticos</t>
  </si>
  <si>
    <t>Cementerios y tanatorios</t>
  </si>
  <si>
    <t>Centros de salud</t>
  </si>
  <si>
    <t>Control de Plagas</t>
  </si>
  <si>
    <t>Hospital</t>
  </si>
  <si>
    <t>Mercadillo</t>
  </si>
  <si>
    <t>Oficina del Consumidor</t>
  </si>
  <si>
    <t>Seguridad:</t>
  </si>
  <si>
    <t>Grua</t>
  </si>
  <si>
    <t>Seguridad Ciudadana/Policía Municipal/SEAPAS</t>
  </si>
  <si>
    <t>Vehículos abandonados</t>
  </si>
  <si>
    <t>Tecnologías de la Información:</t>
  </si>
  <si>
    <t>Caídas de sistemas y telefonía</t>
  </si>
  <si>
    <t>Certificados digitales</t>
  </si>
  <si>
    <t>Cómo y dónde conectarse a la WIFI de Pozuelo</t>
  </si>
  <si>
    <t>Factura-e</t>
  </si>
  <si>
    <t>Orientación específica sobre la página web</t>
  </si>
  <si>
    <t>Urbanismo y Vivienda</t>
  </si>
  <si>
    <t>Ordenación Urbana</t>
  </si>
  <si>
    <t>Se facilita numero</t>
  </si>
  <si>
    <t>Sumpasa</t>
  </si>
  <si>
    <t xml:space="preserve">Transferencia de llamadas </t>
  </si>
  <si>
    <t xml:space="preserve">Vivienda de protección </t>
  </si>
  <si>
    <t>Otros:</t>
  </si>
  <si>
    <t>010 Madrid</t>
  </si>
  <si>
    <t>012 Madrid</t>
  </si>
  <si>
    <t>060</t>
  </si>
  <si>
    <t>Códigos postales de Pozuelo</t>
  </si>
  <si>
    <t>CORREOS</t>
  </si>
  <si>
    <t>DNI</t>
  </si>
  <si>
    <t>FARMACIAS</t>
  </si>
  <si>
    <t>Hacienda Publica</t>
  </si>
  <si>
    <t>Iglesias</t>
  </si>
  <si>
    <t>INEM</t>
  </si>
  <si>
    <t>JUZGADOS</t>
  </si>
  <si>
    <t>Nulas o no codificadas</t>
  </si>
  <si>
    <t>Otros Ayuntamientos</t>
  </si>
  <si>
    <t>Policia Nacional</t>
  </si>
  <si>
    <t>Registro Civil</t>
  </si>
  <si>
    <t>Registro de la propiedad</t>
  </si>
  <si>
    <t>Seguridad Social</t>
  </si>
  <si>
    <t>Telefonos/direcciones de interes generales</t>
  </si>
  <si>
    <t>Tranferencia de Llamada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</si>
</sst>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yyyy"/>
    <numFmt numFmtId="165" formatCode="ddd\,\ dd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36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36"/>
      <name val="Arial"/>
      <family val="2"/>
    </font>
    <font>
      <b/>
      <sz val="14"/>
      <color indexed="36"/>
      <name val="Cambria"/>
      <family val="1"/>
    </font>
    <font>
      <sz val="8"/>
      <color indexed="2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46"/>
      <name val="Calibri"/>
      <family val="2"/>
    </font>
    <font>
      <b/>
      <sz val="9"/>
      <color indexed="46"/>
      <name val="Arial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7" tint="-0.24997000396251678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7" tint="-0.24997000396251678"/>
      <name val="Arial"/>
      <family val="2"/>
    </font>
    <font>
      <b/>
      <sz val="14"/>
      <color theme="7" tint="-0.24997000396251678"/>
      <name val="Cambria"/>
      <family val="1"/>
    </font>
    <font>
      <sz val="8"/>
      <color theme="7" tint="-0.4999699890613556"/>
      <name val="Arial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  <font>
      <b/>
      <sz val="10"/>
      <color theme="7" tint="0.5999900102615356"/>
      <name val="Calibri"/>
      <family val="2"/>
    </font>
    <font>
      <b/>
      <sz val="10"/>
      <color rgb="FF60497A"/>
      <name val="Calibri"/>
      <family val="2"/>
    </font>
    <font>
      <b/>
      <sz val="9"/>
      <color theme="7" tint="0.59999001026153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 horizontal="center"/>
    </xf>
    <xf numFmtId="0" fontId="49" fillId="5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164" fontId="50" fillId="0" borderId="10" xfId="0" applyNumberFormat="1" applyFont="1" applyFill="1" applyBorder="1" applyAlignment="1">
      <alignment horizontal="center" wrapText="1"/>
    </xf>
    <xf numFmtId="3" fontId="50" fillId="0" borderId="10" xfId="0" applyNumberFormat="1" applyFont="1" applyFill="1" applyBorder="1" applyAlignment="1">
      <alignment horizontal="center" wrapText="1"/>
    </xf>
    <xf numFmtId="9" fontId="50" fillId="0" borderId="10" xfId="54" applyFont="1" applyFill="1" applyBorder="1" applyAlignment="1">
      <alignment horizontal="center" wrapText="1"/>
    </xf>
    <xf numFmtId="9" fontId="50" fillId="0" borderId="10" xfId="0" applyNumberFormat="1" applyFont="1" applyFill="1" applyBorder="1" applyAlignment="1">
      <alignment horizontal="center" wrapText="1"/>
    </xf>
    <xf numFmtId="0" fontId="50" fillId="0" borderId="0" xfId="0" applyFont="1" applyFill="1" applyAlignment="1">
      <alignment horizontal="center" wrapText="1"/>
    </xf>
    <xf numFmtId="0" fontId="50" fillId="0" borderId="11" xfId="0" applyFont="1" applyFill="1" applyBorder="1" applyAlignment="1">
      <alignment horizontal="center" wrapText="1"/>
    </xf>
    <xf numFmtId="9" fontId="50" fillId="0" borderId="10" xfId="54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51" fillId="5" borderId="10" xfId="0" applyFont="1" applyFill="1" applyBorder="1" applyAlignment="1">
      <alignment wrapText="1"/>
    </xf>
    <xf numFmtId="3" fontId="51" fillId="5" borderId="10" xfId="0" applyNumberFormat="1" applyFont="1" applyFill="1" applyBorder="1" applyAlignment="1">
      <alignment horizontal="center" wrapText="1"/>
    </xf>
    <xf numFmtId="9" fontId="51" fillId="5" borderId="10" xfId="54" applyFont="1" applyFill="1" applyBorder="1" applyAlignment="1">
      <alignment horizontal="center" wrapText="1"/>
    </xf>
    <xf numFmtId="3" fontId="51" fillId="0" borderId="0" xfId="0" applyNumberFormat="1" applyFont="1" applyFill="1" applyAlignment="1">
      <alignment horizontal="center" wrapText="1"/>
    </xf>
    <xf numFmtId="3" fontId="51" fillId="0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52" fillId="0" borderId="10" xfId="0" applyNumberFormat="1" applyFont="1" applyBorder="1" applyAlignment="1">
      <alignment horizontal="left" vertical="center" wrapText="1"/>
    </xf>
    <xf numFmtId="165" fontId="53" fillId="34" borderId="10" xfId="0" applyNumberFormat="1" applyFont="1" applyFill="1" applyBorder="1" applyAlignment="1">
      <alignment horizontal="center" vertical="center" wrapText="1"/>
    </xf>
    <xf numFmtId="0" fontId="54" fillId="11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/>
    </xf>
    <xf numFmtId="3" fontId="50" fillId="0" borderId="10" xfId="0" applyNumberFormat="1" applyFont="1" applyFill="1" applyBorder="1" applyAlignment="1">
      <alignment wrapText="1"/>
    </xf>
    <xf numFmtId="3" fontId="56" fillId="11" borderId="10" xfId="0" applyNumberFormat="1" applyFont="1" applyFill="1" applyBorder="1" applyAlignment="1">
      <alignment wrapText="1"/>
    </xf>
    <xf numFmtId="0" fontId="57" fillId="0" borderId="10" xfId="0" applyFont="1" applyBorder="1" applyAlignment="1">
      <alignment horizontal="left" vertical="center" wrapText="1"/>
    </xf>
    <xf numFmtId="9" fontId="50" fillId="0" borderId="10" xfId="54" applyFont="1" applyFill="1" applyBorder="1" applyAlignment="1">
      <alignment wrapText="1"/>
    </xf>
    <xf numFmtId="9" fontId="56" fillId="11" borderId="10" xfId="54" applyFont="1" applyFill="1" applyBorder="1" applyAlignment="1">
      <alignment wrapText="1"/>
    </xf>
    <xf numFmtId="9" fontId="50" fillId="0" borderId="10" xfId="54" applyNumberFormat="1" applyFont="1" applyFill="1" applyBorder="1" applyAlignment="1">
      <alignment horizontal="right" wrapText="1"/>
    </xf>
    <xf numFmtId="9" fontId="56" fillId="11" borderId="10" xfId="0" applyNumberFormat="1" applyFont="1" applyFill="1" applyBorder="1" applyAlignment="1">
      <alignment horizontal="right" wrapText="1"/>
    </xf>
    <xf numFmtId="0" fontId="55" fillId="11" borderId="0" xfId="0" applyFont="1" applyFill="1" applyAlignment="1">
      <alignment horizontal="left" vertical="center" wrapText="1"/>
    </xf>
    <xf numFmtId="0" fontId="50" fillId="11" borderId="0" xfId="0" applyFont="1" applyFill="1" applyAlignment="1">
      <alignment wrapText="1"/>
    </xf>
    <xf numFmtId="3" fontId="56" fillId="11" borderId="0" xfId="0" applyNumberFormat="1" applyFont="1" applyFill="1" applyAlignment="1">
      <alignment wrapText="1"/>
    </xf>
    <xf numFmtId="3" fontId="50" fillId="11" borderId="10" xfId="0" applyNumberFormat="1" applyFont="1" applyFill="1" applyBorder="1" applyAlignment="1">
      <alignment wrapText="1"/>
    </xf>
    <xf numFmtId="3" fontId="50" fillId="11" borderId="10" xfId="54" applyNumberFormat="1" applyFont="1" applyFill="1" applyBorder="1" applyAlignment="1">
      <alignment wrapText="1"/>
    </xf>
    <xf numFmtId="0" fontId="55" fillId="0" borderId="0" xfId="0" applyFont="1" applyAlignment="1">
      <alignment/>
    </xf>
    <xf numFmtId="0" fontId="55" fillId="0" borderId="0" xfId="0" applyFont="1" applyBorder="1" applyAlignment="1">
      <alignment horizontal="left" vertical="center" wrapText="1"/>
    </xf>
    <xf numFmtId="3" fontId="50" fillId="0" borderId="0" xfId="0" applyNumberFormat="1" applyFont="1" applyBorder="1" applyAlignment="1">
      <alignment wrapText="1"/>
    </xf>
    <xf numFmtId="3" fontId="56" fillId="11" borderId="0" xfId="0" applyNumberFormat="1" applyFont="1" applyFill="1" applyBorder="1" applyAlignment="1">
      <alignment wrapText="1"/>
    </xf>
    <xf numFmtId="3" fontId="50" fillId="0" borderId="12" xfId="0" applyNumberFormat="1" applyFont="1" applyBorder="1" applyAlignment="1">
      <alignment wrapText="1"/>
    </xf>
    <xf numFmtId="3" fontId="56" fillId="11" borderId="12" xfId="0" applyNumberFormat="1" applyFont="1" applyFill="1" applyBorder="1" applyAlignment="1">
      <alignment wrapText="1"/>
    </xf>
    <xf numFmtId="3" fontId="58" fillId="35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3" fontId="60" fillId="35" borderId="10" xfId="0" applyNumberFormat="1" applyFont="1" applyFill="1" applyBorder="1" applyAlignment="1">
      <alignment wrapText="1"/>
    </xf>
    <xf numFmtId="3" fontId="59" fillId="11" borderId="10" xfId="0" applyNumberFormat="1" applyFont="1" applyFill="1" applyBorder="1" applyAlignment="1">
      <alignment/>
    </xf>
    <xf numFmtId="3" fontId="48" fillId="11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48" fillId="0" borderId="10" xfId="52" applyFont="1" applyFill="1" applyBorder="1" applyAlignment="1">
      <alignment horizontal="left" wrapText="1" indent="1"/>
      <protection/>
    </xf>
    <xf numFmtId="0" fontId="57" fillId="11" borderId="13" xfId="0" applyFont="1" applyFill="1" applyBorder="1" applyAlignment="1">
      <alignment horizontal="right"/>
    </xf>
    <xf numFmtId="0" fontId="57" fillId="11" borderId="14" xfId="0" applyFont="1" applyFill="1" applyBorder="1" applyAlignment="1">
      <alignment horizontal="right"/>
    </xf>
    <xf numFmtId="0" fontId="57" fillId="11" borderId="10" xfId="0" applyFont="1" applyFill="1" applyBorder="1" applyAlignment="1">
      <alignment horizontal="right"/>
    </xf>
    <xf numFmtId="0" fontId="48" fillId="0" borderId="12" xfId="52" applyFont="1" applyFill="1" applyBorder="1" applyAlignment="1">
      <alignment horizontal="center" wrapText="1"/>
      <protection/>
    </xf>
    <xf numFmtId="0" fontId="58" fillId="35" borderId="13" xfId="52" applyFont="1" applyFill="1" applyBorder="1" applyAlignment="1">
      <alignment wrapText="1"/>
      <protection/>
    </xf>
    <xf numFmtId="0" fontId="58" fillId="35" borderId="14" xfId="52" applyFont="1" applyFill="1" applyBorder="1" applyAlignment="1">
      <alignment wrapText="1"/>
      <protection/>
    </xf>
    <xf numFmtId="0" fontId="4" fillId="0" borderId="13" xfId="52" applyFont="1" applyFill="1" applyBorder="1" applyAlignment="1">
      <alignment horizontal="left" wrapText="1" indent="1"/>
      <protection/>
    </xf>
    <xf numFmtId="0" fontId="4" fillId="0" borderId="14" xfId="52" applyFont="1" applyFill="1" applyBorder="1" applyAlignment="1">
      <alignment horizontal="left" wrapText="1" indent="1"/>
      <protection/>
    </xf>
    <xf numFmtId="0" fontId="48" fillId="11" borderId="10" xfId="52" applyFont="1" applyFill="1" applyBorder="1" applyAlignment="1">
      <alignment wrapText="1"/>
      <protection/>
    </xf>
    <xf numFmtId="0" fontId="48" fillId="11" borderId="10" xfId="0" applyFont="1" applyFill="1" applyBorder="1" applyAlignment="1">
      <alignment wrapText="1"/>
    </xf>
    <xf numFmtId="0" fontId="4" fillId="0" borderId="10" xfId="52" applyFont="1" applyFill="1" applyBorder="1" applyAlignment="1">
      <alignment horizontal="left" wrapText="1" indent="1"/>
      <protection/>
    </xf>
    <xf numFmtId="0" fontId="58" fillId="35" borderId="13" xfId="52" applyFont="1" applyFill="1" applyBorder="1" applyAlignment="1">
      <alignment horizontal="left" wrapText="1"/>
      <protection/>
    </xf>
    <xf numFmtId="0" fontId="58" fillId="35" borderId="14" xfId="52" applyFont="1" applyFill="1" applyBorder="1" applyAlignment="1">
      <alignment horizontal="left" wrapText="1"/>
      <protection/>
    </xf>
    <xf numFmtId="0" fontId="48" fillId="11" borderId="10" xfId="52" applyFont="1" applyFill="1" applyBorder="1" applyAlignment="1">
      <alignment horizontal="left" wrapText="1"/>
      <protection/>
    </xf>
    <xf numFmtId="0" fontId="48" fillId="11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 indent="1"/>
    </xf>
    <xf numFmtId="49" fontId="4" fillId="0" borderId="10" xfId="52" applyNumberFormat="1" applyFont="1" applyFill="1" applyBorder="1" applyAlignment="1">
      <alignment horizontal="left" wrapText="1" indent="1"/>
      <protection/>
    </xf>
    <xf numFmtId="0" fontId="48" fillId="0" borderId="13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4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2</xdr:row>
      <xdr:rowOff>142875</xdr:rowOff>
    </xdr:from>
    <xdr:to>
      <xdr:col>0</xdr:col>
      <xdr:colOff>1057275</xdr:colOff>
      <xdr:row>13</xdr:row>
      <xdr:rowOff>133350</xdr:rowOff>
    </xdr:to>
    <xdr:pic>
      <xdr:nvPicPr>
        <xdr:cNvPr id="1" name="idImagen" descr="Cerrar pop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19125"/>
          <a:ext cx="95250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85725</xdr:rowOff>
    </xdr:from>
    <xdr:to>
      <xdr:col>0</xdr:col>
      <xdr:colOff>1019175</xdr:colOff>
      <xdr:row>0</xdr:row>
      <xdr:rowOff>285750</xdr:rowOff>
    </xdr:to>
    <xdr:pic>
      <xdr:nvPicPr>
        <xdr:cNvPr id="2" name="Objeto 1"/>
        <xdr:cNvPicPr preferRelativeResize="1">
          <a:picLocks noChangeAspect="0"/>
        </xdr:cNvPicPr>
      </xdr:nvPicPr>
      <xdr:blipFill>
        <a:blip r:embed="rId2"/>
        <a:srcRect r="-24" b="-4188"/>
        <a:stretch>
          <a:fillRect/>
        </a:stretch>
      </xdr:blipFill>
      <xdr:spPr>
        <a:xfrm>
          <a:off x="19050" y="85725"/>
          <a:ext cx="10001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sanfrutos\Montse\Adecuaci&#243;nAlternativas\Contrataciones\Finalizados\En%202015\010%20Pozuelo%202015\2015\Ejecuci&#243;n\EStad&#237;sticas\Diario%201er%20semestre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sanfrutos\Montse\Adecuaci&#243;nAlternativas\Contrataciones\Finalizados\En%202015\010%20Pozuelo%202015\2015\Ejecuci&#243;n\EStad&#237;sticas\An&#225;lisis%201erSemestre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rio Junio"/>
      <sheetName val="Diario Mayo"/>
      <sheetName val="Diario Abril"/>
      <sheetName val="Diario Marzo"/>
      <sheetName val="Diario Febrero"/>
      <sheetName val="Diario Enero"/>
      <sheetName val="Resumen 1er semestre"/>
    </sheetNames>
    <sheetDataSet>
      <sheetData sheetId="5">
        <row r="2">
          <cell r="AH2">
            <v>2680</v>
          </cell>
        </row>
        <row r="3">
          <cell r="AH3">
            <v>2644</v>
          </cell>
        </row>
        <row r="4">
          <cell r="AH4">
            <v>2421</v>
          </cell>
        </row>
        <row r="5">
          <cell r="AH5">
            <v>172</v>
          </cell>
        </row>
        <row r="7">
          <cell r="AH7">
            <v>2283</v>
          </cell>
        </row>
        <row r="9">
          <cell r="AH9">
            <v>36</v>
          </cell>
        </row>
        <row r="11">
          <cell r="AH11">
            <v>104</v>
          </cell>
        </row>
        <row r="12">
          <cell r="AH12">
            <v>68</v>
          </cell>
        </row>
        <row r="13">
          <cell r="AH13">
            <v>36</v>
          </cell>
        </row>
        <row r="15">
          <cell r="AH15">
            <v>0</v>
          </cell>
        </row>
        <row r="16">
          <cell r="AH16">
            <v>0</v>
          </cell>
        </row>
        <row r="24">
          <cell r="AH24">
            <v>771</v>
          </cell>
        </row>
        <row r="25">
          <cell r="AH25">
            <v>280</v>
          </cell>
        </row>
        <row r="26">
          <cell r="AH26">
            <v>41</v>
          </cell>
        </row>
        <row r="27">
          <cell r="AH27">
            <v>26</v>
          </cell>
        </row>
        <row r="28">
          <cell r="AH28">
            <v>84</v>
          </cell>
        </row>
        <row r="29">
          <cell r="AH29">
            <v>0</v>
          </cell>
        </row>
        <row r="30">
          <cell r="AH30">
            <v>519</v>
          </cell>
        </row>
        <row r="31">
          <cell r="AH31">
            <v>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Análisis Agosto"/>
      <sheetName val="Análisis Julio"/>
      <sheetName val="Análisis Junio"/>
      <sheetName val="Análisis Mayo"/>
      <sheetName val="Análisis Abril"/>
      <sheetName val="Análisis Marzo"/>
      <sheetName val="Análisis Febrero"/>
      <sheetName val="Análisis Enero"/>
    </sheetNames>
    <sheetDataSet>
      <sheetData sheetId="1">
        <row r="34">
          <cell r="B34">
            <v>2338</v>
          </cell>
          <cell r="C34">
            <v>2338</v>
          </cell>
          <cell r="D34">
            <v>2222</v>
          </cell>
          <cell r="E34">
            <v>116</v>
          </cell>
          <cell r="G34">
            <v>2126</v>
          </cell>
          <cell r="I34">
            <v>0</v>
          </cell>
          <cell r="K34">
            <v>171</v>
          </cell>
          <cell r="L34">
            <v>114</v>
          </cell>
          <cell r="M34">
            <v>57</v>
          </cell>
          <cell r="O34">
            <v>0</v>
          </cell>
          <cell r="P34">
            <v>0</v>
          </cell>
          <cell r="R34">
            <v>2395</v>
          </cell>
          <cell r="S34">
            <v>2279</v>
          </cell>
        </row>
      </sheetData>
      <sheetData sheetId="2">
        <row r="34">
          <cell r="B34">
            <v>3639</v>
          </cell>
          <cell r="C34">
            <v>3496</v>
          </cell>
          <cell r="D34">
            <v>3225</v>
          </cell>
          <cell r="E34">
            <v>414</v>
          </cell>
          <cell r="G34">
            <v>3062</v>
          </cell>
          <cell r="I34">
            <v>143</v>
          </cell>
          <cell r="K34">
            <v>114</v>
          </cell>
          <cell r="L34">
            <v>80</v>
          </cell>
          <cell r="M34">
            <v>34</v>
          </cell>
          <cell r="O34">
            <v>0</v>
          </cell>
          <cell r="P34">
            <v>0</v>
          </cell>
          <cell r="R34">
            <v>3530</v>
          </cell>
          <cell r="S34">
            <v>3259</v>
          </cell>
        </row>
      </sheetData>
      <sheetData sheetId="3">
        <row r="33">
          <cell r="B33">
            <v>4061</v>
          </cell>
          <cell r="C33">
            <v>4061</v>
          </cell>
          <cell r="D33">
            <v>3821</v>
          </cell>
          <cell r="E33">
            <v>240</v>
          </cell>
          <cell r="G33">
            <v>3411</v>
          </cell>
          <cell r="I33">
            <v>0</v>
          </cell>
          <cell r="K33">
            <v>91</v>
          </cell>
          <cell r="L33">
            <v>61</v>
          </cell>
          <cell r="M33">
            <v>29</v>
          </cell>
          <cell r="O33">
            <v>1</v>
          </cell>
          <cell r="P33">
            <v>1</v>
          </cell>
          <cell r="R33">
            <v>4092</v>
          </cell>
          <cell r="S33">
            <v>3851</v>
          </cell>
        </row>
      </sheetData>
      <sheetData sheetId="4">
        <row r="34">
          <cell r="B34">
            <v>4149</v>
          </cell>
          <cell r="C34">
            <v>4149</v>
          </cell>
          <cell r="D34">
            <v>3658</v>
          </cell>
          <cell r="E34">
            <v>491</v>
          </cell>
          <cell r="G34">
            <v>3365</v>
          </cell>
          <cell r="I34">
            <v>0</v>
          </cell>
          <cell r="K34">
            <v>147</v>
          </cell>
          <cell r="L34">
            <v>98</v>
          </cell>
          <cell r="M34">
            <v>48</v>
          </cell>
          <cell r="O34">
            <v>2</v>
          </cell>
          <cell r="P34">
            <v>2</v>
          </cell>
          <cell r="R34">
            <v>4200</v>
          </cell>
          <cell r="S34">
            <v>3708</v>
          </cell>
        </row>
      </sheetData>
      <sheetData sheetId="5">
        <row r="34">
          <cell r="B34">
            <v>3066</v>
          </cell>
          <cell r="C34">
            <v>3066</v>
          </cell>
          <cell r="D34">
            <v>2671</v>
          </cell>
          <cell r="E34">
            <v>395</v>
          </cell>
          <cell r="G34">
            <v>2670</v>
          </cell>
          <cell r="I34">
            <v>0</v>
          </cell>
          <cell r="K34">
            <v>80</v>
          </cell>
          <cell r="L34">
            <v>59</v>
          </cell>
          <cell r="M34">
            <v>21</v>
          </cell>
          <cell r="O34">
            <v>2</v>
          </cell>
          <cell r="P34">
            <v>2</v>
          </cell>
          <cell r="R34">
            <v>3089</v>
          </cell>
          <cell r="S34">
            <v>2788</v>
          </cell>
        </row>
      </sheetData>
      <sheetData sheetId="6">
        <row r="34">
          <cell r="B34">
            <v>3298</v>
          </cell>
          <cell r="C34">
            <v>3297</v>
          </cell>
          <cell r="D34">
            <v>2916</v>
          </cell>
          <cell r="E34">
            <v>366</v>
          </cell>
          <cell r="G34">
            <v>2801</v>
          </cell>
          <cell r="I34">
            <v>0</v>
          </cell>
          <cell r="K34">
            <v>140</v>
          </cell>
          <cell r="L34">
            <v>106</v>
          </cell>
          <cell r="M34">
            <v>34</v>
          </cell>
          <cell r="O34">
            <v>0</v>
          </cell>
          <cell r="P34">
            <v>0</v>
          </cell>
          <cell r="R34">
            <v>3332</v>
          </cell>
          <cell r="S34">
            <v>2950</v>
          </cell>
        </row>
      </sheetData>
      <sheetData sheetId="7">
        <row r="31">
          <cell r="B31">
            <v>3246</v>
          </cell>
          <cell r="C31">
            <v>3246</v>
          </cell>
          <cell r="D31">
            <v>2576</v>
          </cell>
          <cell r="E31">
            <v>558</v>
          </cell>
          <cell r="G31">
            <v>2572</v>
          </cell>
          <cell r="I31">
            <v>0</v>
          </cell>
          <cell r="K31">
            <v>138</v>
          </cell>
          <cell r="L31">
            <v>111</v>
          </cell>
          <cell r="M31">
            <v>27</v>
          </cell>
          <cell r="O31">
            <v>0</v>
          </cell>
          <cell r="P31">
            <v>0</v>
          </cell>
          <cell r="R31">
            <v>3273</v>
          </cell>
          <cell r="S31">
            <v>2603</v>
          </cell>
        </row>
      </sheetData>
      <sheetData sheetId="8">
        <row r="34">
          <cell r="B34">
            <v>2680</v>
          </cell>
          <cell r="C34">
            <v>2644</v>
          </cell>
          <cell r="D34">
            <v>2421</v>
          </cell>
          <cell r="E34">
            <v>172</v>
          </cell>
          <cell r="G34">
            <v>2283</v>
          </cell>
          <cell r="I34">
            <v>36</v>
          </cell>
          <cell r="K34">
            <v>104</v>
          </cell>
          <cell r="L34">
            <v>68</v>
          </cell>
          <cell r="M34">
            <v>36</v>
          </cell>
          <cell r="O34">
            <v>0</v>
          </cell>
          <cell r="P34">
            <v>0</v>
          </cell>
          <cell r="R34">
            <v>2716</v>
          </cell>
          <cell r="S34">
            <v>2457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8"/>
  <sheetViews>
    <sheetView tabSelected="1" zoomScalePageLayoutView="0" workbookViewId="0" topLeftCell="A1">
      <selection activeCell="O4" sqref="O4"/>
    </sheetView>
  </sheetViews>
  <sheetFormatPr defaultColWidth="6.140625" defaultRowHeight="15"/>
  <cols>
    <col min="1" max="1" width="15.8515625" style="0" customWidth="1"/>
    <col min="2" max="2" width="32.57421875" style="51" customWidth="1"/>
    <col min="3" max="10" width="6.140625" style="0" customWidth="1"/>
    <col min="11" max="11" width="8.57421875" style="0" customWidth="1"/>
    <col min="12" max="12" width="9.00390625" style="0" customWidth="1"/>
    <col min="13" max="13" width="9.28125" style="0" customWidth="1"/>
    <col min="14" max="14" width="8.421875" style="0" customWidth="1"/>
    <col min="15" max="15" width="6.28125" style="0" bestFit="1" customWidth="1"/>
    <col min="16" max="252" width="11.421875" style="0" customWidth="1"/>
    <col min="253" max="253" width="15.8515625" style="0" customWidth="1"/>
    <col min="254" max="254" width="32.57421875" style="0" customWidth="1"/>
  </cols>
  <sheetData>
    <row r="1" spans="2:15" ht="22.5">
      <c r="B1" s="22" t="s">
        <v>31</v>
      </c>
      <c r="C1" s="23" t="s">
        <v>18</v>
      </c>
      <c r="D1" s="23" t="s">
        <v>19</v>
      </c>
      <c r="E1" s="23" t="s">
        <v>20</v>
      </c>
      <c r="F1" s="23" t="s">
        <v>21</v>
      </c>
      <c r="G1" s="23" t="s">
        <v>22</v>
      </c>
      <c r="H1" s="23" t="s">
        <v>23</v>
      </c>
      <c r="I1" s="23" t="s">
        <v>24</v>
      </c>
      <c r="J1" s="23" t="s">
        <v>25</v>
      </c>
      <c r="K1" s="23" t="s">
        <v>26</v>
      </c>
      <c r="L1" s="23" t="s">
        <v>27</v>
      </c>
      <c r="M1" s="23" t="s">
        <v>28</v>
      </c>
      <c r="N1" s="23" t="s">
        <v>29</v>
      </c>
      <c r="O1" s="24" t="s">
        <v>30</v>
      </c>
    </row>
    <row r="2" spans="2:15" ht="15">
      <c r="B2" s="25" t="s">
        <v>32</v>
      </c>
      <c r="C2" s="26">
        <f>'[1]Diario Enero'!AH2</f>
        <v>2680</v>
      </c>
      <c r="D2" s="26">
        <v>3246</v>
      </c>
      <c r="E2" s="26">
        <v>3010</v>
      </c>
      <c r="F2" s="26">
        <v>3164</v>
      </c>
      <c r="G2" s="26">
        <v>4149</v>
      </c>
      <c r="H2" s="26">
        <v>4061</v>
      </c>
      <c r="I2" s="26">
        <v>3639</v>
      </c>
      <c r="J2" s="26">
        <v>2338</v>
      </c>
      <c r="K2" s="26">
        <v>3657</v>
      </c>
      <c r="L2" s="26">
        <v>3521</v>
      </c>
      <c r="M2" s="26">
        <v>4153</v>
      </c>
      <c r="N2" s="26">
        <v>3598</v>
      </c>
      <c r="O2" s="27">
        <f>SUM(C2:N2)</f>
        <v>41216</v>
      </c>
    </row>
    <row r="3" spans="2:15" ht="15">
      <c r="B3" s="28" t="s">
        <v>6</v>
      </c>
      <c r="C3" s="26">
        <f>'[1]Diario Enero'!AH3</f>
        <v>2644</v>
      </c>
      <c r="D3" s="26">
        <v>3246</v>
      </c>
      <c r="E3" s="26">
        <v>3009</v>
      </c>
      <c r="F3" s="26">
        <v>2530</v>
      </c>
      <c r="G3" s="26">
        <v>4149</v>
      </c>
      <c r="H3" s="26">
        <v>4061</v>
      </c>
      <c r="I3" s="26">
        <v>3496</v>
      </c>
      <c r="J3" s="26">
        <v>2338</v>
      </c>
      <c r="K3" s="26">
        <v>3657</v>
      </c>
      <c r="L3" s="26">
        <v>3521</v>
      </c>
      <c r="M3" s="26">
        <v>4153</v>
      </c>
      <c r="N3" s="26">
        <v>3557</v>
      </c>
      <c r="O3" s="27">
        <f>SUM(C3:N3)</f>
        <v>40361</v>
      </c>
    </row>
    <row r="4" spans="2:15" ht="15">
      <c r="B4" s="25" t="s">
        <v>33</v>
      </c>
      <c r="C4" s="26">
        <f>'[1]Diario Enero'!AH4</f>
        <v>2421</v>
      </c>
      <c r="D4" s="26">
        <v>2576</v>
      </c>
      <c r="E4" s="26">
        <v>2672</v>
      </c>
      <c r="F4" s="26">
        <v>2765</v>
      </c>
      <c r="G4" s="26">
        <v>3658</v>
      </c>
      <c r="H4" s="26">
        <v>3821</v>
      </c>
      <c r="I4" s="26">
        <v>3225</v>
      </c>
      <c r="J4" s="26">
        <v>2222</v>
      </c>
      <c r="K4" s="26">
        <v>3363</v>
      </c>
      <c r="L4" s="26">
        <v>3249</v>
      </c>
      <c r="M4" s="26">
        <v>3755</v>
      </c>
      <c r="N4" s="26">
        <v>3254</v>
      </c>
      <c r="O4" s="27">
        <f>SUM(C4:N4)</f>
        <v>36981</v>
      </c>
    </row>
    <row r="5" spans="2:15" ht="15">
      <c r="B5" s="25" t="s">
        <v>8</v>
      </c>
      <c r="C5" s="26">
        <f>'[1]Diario Enero'!AH5</f>
        <v>172</v>
      </c>
      <c r="D5" s="26">
        <v>558</v>
      </c>
      <c r="E5" s="26">
        <v>322</v>
      </c>
      <c r="F5" s="26">
        <v>399</v>
      </c>
      <c r="G5" s="26">
        <v>491</v>
      </c>
      <c r="H5" s="26">
        <v>240</v>
      </c>
      <c r="I5" s="26">
        <v>414</v>
      </c>
      <c r="J5" s="26">
        <v>116</v>
      </c>
      <c r="K5" s="26">
        <v>294</v>
      </c>
      <c r="L5" s="26">
        <v>252</v>
      </c>
      <c r="M5" s="26">
        <v>398</v>
      </c>
      <c r="N5" s="26">
        <v>344</v>
      </c>
      <c r="O5" s="27">
        <f>SUM(C5:N5)</f>
        <v>4000</v>
      </c>
    </row>
    <row r="6" spans="2:15" ht="22.5">
      <c r="B6" s="28" t="s">
        <v>9</v>
      </c>
      <c r="C6" s="29">
        <f>_xlfn.IFERROR((C7)/C4,0%)</f>
        <v>0.942998760842627</v>
      </c>
      <c r="D6" s="29">
        <v>0.9984472049689441</v>
      </c>
      <c r="E6" s="29">
        <v>0.9580838323353293</v>
      </c>
      <c r="F6" s="29">
        <v>0.9996383363471971</v>
      </c>
      <c r="G6" s="29">
        <v>0.919901585565883</v>
      </c>
      <c r="H6" s="29">
        <v>0.8926982465323213</v>
      </c>
      <c r="I6" s="29">
        <v>0.9494573643410853</v>
      </c>
      <c r="J6" s="29">
        <v>0.9567956795679567</v>
      </c>
      <c r="K6" s="29">
        <v>0.903954802259887</v>
      </c>
      <c r="L6" s="29">
        <v>0.9128962757771623</v>
      </c>
      <c r="M6" s="29">
        <v>0.8852197070572569</v>
      </c>
      <c r="N6" s="29">
        <v>0.8819913952059004</v>
      </c>
      <c r="O6" s="30">
        <f>_xlfn.IFERROR((O7)/O4,0%)</f>
        <v>0.9286660717665829</v>
      </c>
    </row>
    <row r="7" spans="2:15" ht="15">
      <c r="B7" s="25" t="s">
        <v>10</v>
      </c>
      <c r="C7" s="26">
        <f>'[1]Diario Enero'!AH7</f>
        <v>2283</v>
      </c>
      <c r="D7" s="26">
        <v>2572</v>
      </c>
      <c r="E7" s="26">
        <v>2560</v>
      </c>
      <c r="F7" s="26">
        <v>2764</v>
      </c>
      <c r="G7" s="26">
        <v>3365</v>
      </c>
      <c r="H7" s="26">
        <v>3411</v>
      </c>
      <c r="I7" s="26">
        <v>3062</v>
      </c>
      <c r="J7" s="26">
        <v>2126</v>
      </c>
      <c r="K7" s="26">
        <v>3040</v>
      </c>
      <c r="L7" s="26">
        <v>2966</v>
      </c>
      <c r="M7" s="26">
        <v>3324</v>
      </c>
      <c r="N7" s="26">
        <v>2870</v>
      </c>
      <c r="O7" s="27">
        <f>SUM(C7:N7)</f>
        <v>34343</v>
      </c>
    </row>
    <row r="8" spans="2:15" ht="15">
      <c r="B8" s="25" t="s">
        <v>11</v>
      </c>
      <c r="C8" s="31">
        <f>_xlfn.IFERROR(C4/C2,0)</f>
        <v>0.9033582089552239</v>
      </c>
      <c r="D8" s="31">
        <v>0.7935921133703019</v>
      </c>
      <c r="E8" s="31">
        <v>0.8877076411960133</v>
      </c>
      <c r="F8" s="31">
        <v>0.8738938053097345</v>
      </c>
      <c r="G8" s="31">
        <v>0.8816582308990119</v>
      </c>
      <c r="H8" s="31">
        <v>0.9409012558483132</v>
      </c>
      <c r="I8" s="31">
        <v>0.886232481450948</v>
      </c>
      <c r="J8" s="31">
        <v>0.9503849443969205</v>
      </c>
      <c r="K8" s="31">
        <v>0.9196062346185397</v>
      </c>
      <c r="L8" s="31">
        <v>0.922749218971883</v>
      </c>
      <c r="M8" s="31">
        <v>0.9041656633758729</v>
      </c>
      <c r="N8" s="31">
        <v>0.9043913285158421</v>
      </c>
      <c r="O8" s="32">
        <f>_xlfn.IFERROR(O4/O2,0)</f>
        <v>0.8972486413043478</v>
      </c>
    </row>
    <row r="9" spans="2:15" ht="15">
      <c r="B9" s="25" t="s">
        <v>12</v>
      </c>
      <c r="C9" s="26">
        <f>'[1]Diario Enero'!AH9</f>
        <v>36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133</v>
      </c>
      <c r="J9" s="26">
        <v>0</v>
      </c>
      <c r="K9" s="26">
        <v>0</v>
      </c>
      <c r="L9" s="26">
        <v>0</v>
      </c>
      <c r="M9" s="26">
        <v>0</v>
      </c>
      <c r="N9" s="26">
        <v>41</v>
      </c>
      <c r="O9" s="27">
        <f>SUM(C9:H9)</f>
        <v>36</v>
      </c>
    </row>
    <row r="10" spans="2:15" ht="15">
      <c r="B10" s="33" t="s">
        <v>34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/>
    </row>
    <row r="11" spans="2:15" ht="15">
      <c r="B11" s="25" t="s">
        <v>5</v>
      </c>
      <c r="C11" s="26">
        <f>'[1]Diario Enero'!AH11</f>
        <v>104</v>
      </c>
      <c r="D11" s="26">
        <v>138</v>
      </c>
      <c r="E11" s="26">
        <v>128</v>
      </c>
      <c r="F11" s="26">
        <v>81</v>
      </c>
      <c r="G11" s="26">
        <v>147</v>
      </c>
      <c r="H11" s="26">
        <v>91</v>
      </c>
      <c r="I11" s="26">
        <v>114</v>
      </c>
      <c r="J11" s="26">
        <v>171</v>
      </c>
      <c r="K11" s="26">
        <v>81</v>
      </c>
      <c r="L11" s="26">
        <v>81</v>
      </c>
      <c r="M11" s="26">
        <v>79</v>
      </c>
      <c r="N11" s="26">
        <v>169</v>
      </c>
      <c r="O11" s="27">
        <f>SUM(C11:N11)</f>
        <v>1384</v>
      </c>
    </row>
    <row r="12" spans="2:15" ht="15">
      <c r="B12" s="25" t="s">
        <v>35</v>
      </c>
      <c r="C12" s="26">
        <f>'[1]Diario Enero'!AH12</f>
        <v>68</v>
      </c>
      <c r="D12" s="26">
        <v>111</v>
      </c>
      <c r="E12" s="26">
        <v>96</v>
      </c>
      <c r="F12" s="26">
        <v>60</v>
      </c>
      <c r="G12" s="26">
        <v>98</v>
      </c>
      <c r="H12" s="26">
        <v>61</v>
      </c>
      <c r="I12" s="26">
        <v>80</v>
      </c>
      <c r="J12" s="26">
        <v>114</v>
      </c>
      <c r="K12" s="26">
        <v>53</v>
      </c>
      <c r="L12" s="26">
        <v>54</v>
      </c>
      <c r="M12" s="26">
        <v>55</v>
      </c>
      <c r="N12" s="26">
        <v>126</v>
      </c>
      <c r="O12" s="27">
        <f>SUM(C12:N12)</f>
        <v>976</v>
      </c>
    </row>
    <row r="13" spans="2:15" ht="15">
      <c r="B13" s="25" t="s">
        <v>7</v>
      </c>
      <c r="C13" s="26">
        <f>'[1]Diario Enero'!AH13</f>
        <v>36</v>
      </c>
      <c r="D13" s="26">
        <v>27</v>
      </c>
      <c r="E13" s="26">
        <v>32</v>
      </c>
      <c r="F13" s="26">
        <v>21</v>
      </c>
      <c r="G13" s="26">
        <v>48</v>
      </c>
      <c r="H13" s="26">
        <v>29</v>
      </c>
      <c r="I13" s="26">
        <v>34</v>
      </c>
      <c r="J13" s="26">
        <v>57</v>
      </c>
      <c r="K13" s="26">
        <v>25</v>
      </c>
      <c r="L13" s="26">
        <v>27</v>
      </c>
      <c r="M13" s="26">
        <v>21</v>
      </c>
      <c r="N13" s="26">
        <v>42</v>
      </c>
      <c r="O13" s="27">
        <f>SUM(C13:N13)</f>
        <v>399</v>
      </c>
    </row>
    <row r="14" spans="2:15" ht="15">
      <c r="B14" s="33" t="s">
        <v>36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5"/>
    </row>
    <row r="15" spans="2:15" ht="15">
      <c r="B15" s="25" t="s">
        <v>14</v>
      </c>
      <c r="C15" s="26">
        <f>'[1]Diario Enero'!AH15</f>
        <v>0</v>
      </c>
      <c r="D15" s="26">
        <v>0</v>
      </c>
      <c r="E15" s="26">
        <v>0</v>
      </c>
      <c r="F15" s="26">
        <v>0</v>
      </c>
      <c r="G15" s="26">
        <v>2</v>
      </c>
      <c r="H15" s="26">
        <v>1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7">
        <f>SUM(C15:N15)</f>
        <v>3</v>
      </c>
    </row>
    <row r="16" spans="2:15" ht="15">
      <c r="B16" s="25" t="s">
        <v>15</v>
      </c>
      <c r="C16" s="26">
        <f>'[1]Diario Enero'!AH16</f>
        <v>0</v>
      </c>
      <c r="D16" s="26">
        <v>0</v>
      </c>
      <c r="E16" s="26">
        <v>0</v>
      </c>
      <c r="F16" s="26">
        <v>2</v>
      </c>
      <c r="G16" s="26">
        <v>2</v>
      </c>
      <c r="H16" s="26">
        <v>1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7">
        <f>SUM(C16:N16)</f>
        <v>5</v>
      </c>
    </row>
    <row r="18" spans="1:15" ht="15">
      <c r="A18" s="53" t="s">
        <v>37</v>
      </c>
      <c r="B18" s="54"/>
      <c r="C18" s="36">
        <f>C2+C11+C15-C12</f>
        <v>2716</v>
      </c>
      <c r="D18" s="36">
        <v>3273</v>
      </c>
      <c r="E18" s="36">
        <v>3332</v>
      </c>
      <c r="F18" s="36">
        <v>3185</v>
      </c>
      <c r="G18" s="36">
        <v>4200</v>
      </c>
      <c r="H18" s="36">
        <v>4092</v>
      </c>
      <c r="I18" s="36">
        <v>3530</v>
      </c>
      <c r="J18" s="36">
        <v>2395</v>
      </c>
      <c r="K18" s="36">
        <v>3685</v>
      </c>
      <c r="L18" s="36">
        <v>3548</v>
      </c>
      <c r="M18" s="36">
        <v>4177</v>
      </c>
      <c r="N18" s="36">
        <v>3600</v>
      </c>
      <c r="O18" s="27">
        <f>SUM(C18:N18)</f>
        <v>41733</v>
      </c>
    </row>
    <row r="19" spans="1:15" ht="15">
      <c r="A19" s="53" t="s">
        <v>38</v>
      </c>
      <c r="B19" s="54"/>
      <c r="C19" s="36">
        <f>C4+C13+C16</f>
        <v>2457</v>
      </c>
      <c r="D19" s="36">
        <v>2603</v>
      </c>
      <c r="E19" s="36">
        <v>2950</v>
      </c>
      <c r="F19" s="36">
        <v>2788</v>
      </c>
      <c r="G19" s="36">
        <v>3708</v>
      </c>
      <c r="H19" s="36">
        <v>3851</v>
      </c>
      <c r="I19" s="36">
        <v>3259</v>
      </c>
      <c r="J19" s="36">
        <v>2279</v>
      </c>
      <c r="K19" s="36">
        <v>3388</v>
      </c>
      <c r="L19" s="36">
        <v>3276</v>
      </c>
      <c r="M19" s="36">
        <v>3776</v>
      </c>
      <c r="N19" s="36">
        <v>3296</v>
      </c>
      <c r="O19" s="27">
        <f>SUM(C19:N19)</f>
        <v>37631</v>
      </c>
    </row>
    <row r="20" spans="1:15" ht="15">
      <c r="A20" s="55" t="s">
        <v>39</v>
      </c>
      <c r="B20" s="55"/>
      <c r="C20" s="37">
        <f>_xlfn.IFERROR(C19/C18,0)</f>
        <v>0.904639175257732</v>
      </c>
      <c r="D20" s="37">
        <v>0.7952948365413993</v>
      </c>
      <c r="E20" s="37">
        <v>0.8853541416566627</v>
      </c>
      <c r="F20" s="37">
        <v>0.875353218210361</v>
      </c>
      <c r="G20" s="37">
        <v>0.8828571428571429</v>
      </c>
      <c r="H20" s="37">
        <v>0.9411045943304008</v>
      </c>
      <c r="I20" s="37">
        <v>0.923229461756374</v>
      </c>
      <c r="J20" s="37">
        <v>0.9515657620041754</v>
      </c>
      <c r="K20" s="37">
        <v>0.9194029850746268</v>
      </c>
      <c r="L20" s="37">
        <v>0.923337091319053</v>
      </c>
      <c r="M20" s="37">
        <v>0.9039980847498205</v>
      </c>
      <c r="N20" s="37">
        <v>0.9155555555555556</v>
      </c>
      <c r="O20" s="27">
        <f>SUM(C20:N20)</f>
        <v>10.821692049313304</v>
      </c>
    </row>
    <row r="21" spans="1:15" ht="15">
      <c r="A21" s="38" t="s">
        <v>40</v>
      </c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1"/>
    </row>
    <row r="22" spans="1:15" ht="15">
      <c r="A22" s="56"/>
      <c r="B22" s="56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3"/>
    </row>
    <row r="23" spans="1:15" ht="15">
      <c r="A23" s="57" t="s">
        <v>41</v>
      </c>
      <c r="B23" s="58"/>
      <c r="C23" s="44">
        <f>SUM(C24:C31)</f>
        <v>1758</v>
      </c>
      <c r="D23" s="44">
        <f>SUM(D24:D31)</f>
        <v>2603</v>
      </c>
      <c r="E23" s="44">
        <v>2950</v>
      </c>
      <c r="F23" s="44">
        <v>2788</v>
      </c>
      <c r="G23" s="44">
        <v>3708</v>
      </c>
      <c r="H23" s="44">
        <v>3851</v>
      </c>
      <c r="I23" s="44">
        <v>3259</v>
      </c>
      <c r="J23" s="44">
        <v>2279</v>
      </c>
      <c r="K23" s="44">
        <v>3388</v>
      </c>
      <c r="L23" s="44">
        <v>3276</v>
      </c>
      <c r="M23" s="44">
        <v>3776</v>
      </c>
      <c r="N23" s="44">
        <v>3296</v>
      </c>
      <c r="O23" s="44">
        <f aca="true" t="shared" si="0" ref="O23:O31">SUM(C23:N23)</f>
        <v>36932</v>
      </c>
    </row>
    <row r="24" spans="1:15" ht="15">
      <c r="A24" s="52" t="s">
        <v>42</v>
      </c>
      <c r="B24" s="52"/>
      <c r="C24" s="45">
        <f>'[1]Diario Enero'!AH24</f>
        <v>771</v>
      </c>
      <c r="D24" s="45">
        <v>931</v>
      </c>
      <c r="E24" s="45">
        <v>1023</v>
      </c>
      <c r="F24" s="45">
        <v>890</v>
      </c>
      <c r="G24" s="45">
        <v>1281</v>
      </c>
      <c r="H24" s="45">
        <v>969</v>
      </c>
      <c r="I24" s="45">
        <v>884</v>
      </c>
      <c r="J24" s="45">
        <v>544</v>
      </c>
      <c r="K24" s="45">
        <v>1092</v>
      </c>
      <c r="L24" s="45">
        <v>714</v>
      </c>
      <c r="M24" s="45">
        <v>850</v>
      </c>
      <c r="N24" s="45">
        <v>798</v>
      </c>
      <c r="O24" s="27">
        <f t="shared" si="0"/>
        <v>10747</v>
      </c>
    </row>
    <row r="25" spans="1:15" ht="15">
      <c r="A25" s="52" t="s">
        <v>43</v>
      </c>
      <c r="B25" s="52"/>
      <c r="C25" s="46">
        <f>'[1]Diario Enero'!AH25</f>
        <v>280</v>
      </c>
      <c r="D25" s="46">
        <v>322</v>
      </c>
      <c r="E25" s="46">
        <v>429</v>
      </c>
      <c r="F25" s="46">
        <v>460</v>
      </c>
      <c r="G25" s="46">
        <v>554</v>
      </c>
      <c r="H25" s="46">
        <v>518</v>
      </c>
      <c r="I25" s="46">
        <v>584</v>
      </c>
      <c r="J25" s="46">
        <v>423</v>
      </c>
      <c r="K25" s="46">
        <v>508</v>
      </c>
      <c r="L25" s="46">
        <v>416</v>
      </c>
      <c r="M25" s="46">
        <v>466</v>
      </c>
      <c r="N25" s="46">
        <v>453</v>
      </c>
      <c r="O25" s="27">
        <f t="shared" si="0"/>
        <v>5413</v>
      </c>
    </row>
    <row r="26" spans="1:15" ht="15">
      <c r="A26" s="52" t="s">
        <v>44</v>
      </c>
      <c r="B26" s="52"/>
      <c r="C26" s="46">
        <f>'[1]Diario Enero'!AH26</f>
        <v>41</v>
      </c>
      <c r="D26" s="46">
        <v>30</v>
      </c>
      <c r="E26" s="46">
        <v>20</v>
      </c>
      <c r="F26" s="46">
        <v>10</v>
      </c>
      <c r="G26" s="46">
        <v>25</v>
      </c>
      <c r="H26" s="46">
        <v>39</v>
      </c>
      <c r="I26" s="46">
        <v>19</v>
      </c>
      <c r="J26" s="46">
        <v>21</v>
      </c>
      <c r="K26" s="46">
        <v>25</v>
      </c>
      <c r="L26" s="46">
        <v>38</v>
      </c>
      <c r="M26" s="46">
        <v>46</v>
      </c>
      <c r="N26" s="46">
        <v>30</v>
      </c>
      <c r="O26" s="27">
        <f t="shared" si="0"/>
        <v>344</v>
      </c>
    </row>
    <row r="27" spans="1:15" ht="15">
      <c r="A27" s="52" t="s">
        <v>45</v>
      </c>
      <c r="B27" s="52"/>
      <c r="C27" s="26">
        <f>'[1]Diario Enero'!AH27</f>
        <v>26</v>
      </c>
      <c r="D27" s="26">
        <v>93</v>
      </c>
      <c r="E27" s="26">
        <v>55</v>
      </c>
      <c r="F27" s="26">
        <v>77</v>
      </c>
      <c r="G27" s="26">
        <v>223</v>
      </c>
      <c r="H27" s="26">
        <v>276</v>
      </c>
      <c r="I27" s="26">
        <v>121</v>
      </c>
      <c r="J27" s="26">
        <v>49</v>
      </c>
      <c r="K27" s="26">
        <v>95</v>
      </c>
      <c r="L27" s="26">
        <v>171</v>
      </c>
      <c r="M27" s="26">
        <v>404</v>
      </c>
      <c r="N27" s="26">
        <v>224</v>
      </c>
      <c r="O27" s="27">
        <f t="shared" si="0"/>
        <v>1814</v>
      </c>
    </row>
    <row r="28" spans="1:15" ht="15">
      <c r="A28" s="52" t="s">
        <v>46</v>
      </c>
      <c r="B28" s="52"/>
      <c r="C28" s="26">
        <f>'[1]Diario Enero'!AH28</f>
        <v>84</v>
      </c>
      <c r="D28" s="26">
        <v>74</v>
      </c>
      <c r="E28" s="26">
        <v>123</v>
      </c>
      <c r="F28" s="26">
        <v>139</v>
      </c>
      <c r="G28" s="26">
        <v>200</v>
      </c>
      <c r="H28" s="26">
        <v>238</v>
      </c>
      <c r="I28" s="26">
        <v>213</v>
      </c>
      <c r="J28" s="26">
        <v>164</v>
      </c>
      <c r="K28" s="26">
        <v>267</v>
      </c>
      <c r="L28" s="26">
        <v>301</v>
      </c>
      <c r="M28" s="26">
        <v>224</v>
      </c>
      <c r="N28" s="26">
        <v>157</v>
      </c>
      <c r="O28" s="27">
        <f t="shared" si="0"/>
        <v>2184</v>
      </c>
    </row>
    <row r="29" spans="1:15" ht="15">
      <c r="A29" s="52" t="s">
        <v>47</v>
      </c>
      <c r="B29" s="52"/>
      <c r="C29" s="26">
        <f>'[1]Diario Enero'!AH29</f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7">
        <f t="shared" si="0"/>
        <v>0</v>
      </c>
    </row>
    <row r="30" spans="1:15" ht="15">
      <c r="A30" s="52" t="s">
        <v>48</v>
      </c>
      <c r="B30" s="52"/>
      <c r="C30" s="26">
        <f>'[1]Diario Enero'!AH30</f>
        <v>519</v>
      </c>
      <c r="D30" s="26">
        <v>1127</v>
      </c>
      <c r="E30" s="26">
        <v>1300</v>
      </c>
      <c r="F30" s="26">
        <v>1211</v>
      </c>
      <c r="G30" s="26">
        <v>1420</v>
      </c>
      <c r="H30" s="26">
        <v>1798</v>
      </c>
      <c r="I30" s="26">
        <v>1434</v>
      </c>
      <c r="J30" s="26">
        <v>1078</v>
      </c>
      <c r="K30" s="26">
        <v>1401</v>
      </c>
      <c r="L30" s="26">
        <v>1635</v>
      </c>
      <c r="M30" s="26">
        <v>1782</v>
      </c>
      <c r="N30" s="26">
        <v>1634</v>
      </c>
      <c r="O30" s="27">
        <f t="shared" si="0"/>
        <v>16339</v>
      </c>
    </row>
    <row r="31" spans="1:15" ht="15">
      <c r="A31" s="52" t="s">
        <v>49</v>
      </c>
      <c r="B31" s="52"/>
      <c r="C31" s="26">
        <f>'[1]Diario Enero'!AH31</f>
        <v>37</v>
      </c>
      <c r="D31" s="26">
        <v>26</v>
      </c>
      <c r="E31" s="26">
        <v>0</v>
      </c>
      <c r="F31" s="26">
        <v>1</v>
      </c>
      <c r="G31" s="26">
        <v>5</v>
      </c>
      <c r="H31" s="26">
        <v>13</v>
      </c>
      <c r="I31" s="26">
        <v>4</v>
      </c>
      <c r="J31" s="26">
        <v>0</v>
      </c>
      <c r="K31" s="26">
        <v>0</v>
      </c>
      <c r="L31" s="26">
        <v>1</v>
      </c>
      <c r="M31" s="26">
        <v>4</v>
      </c>
      <c r="N31" s="26">
        <v>0</v>
      </c>
      <c r="O31" s="27">
        <f t="shared" si="0"/>
        <v>91</v>
      </c>
    </row>
    <row r="32" spans="1:15" ht="15">
      <c r="A32" s="56"/>
      <c r="B32" s="56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3"/>
    </row>
    <row r="33" spans="1:15" ht="15" customHeight="1">
      <c r="A33" s="64" t="s">
        <v>50</v>
      </c>
      <c r="B33" s="65"/>
      <c r="C33" s="47">
        <f aca="true" t="shared" si="1" ref="C33:N33">C247+C240+C231+C223+C212+C206+C200+C194+C178+C169+C133+C124+C113+C108+C97+C89+C79+C70+C59+C51+C38+C34</f>
        <v>1758</v>
      </c>
      <c r="D33" s="47">
        <f t="shared" si="1"/>
        <v>2603</v>
      </c>
      <c r="E33" s="47">
        <f t="shared" si="1"/>
        <v>2950</v>
      </c>
      <c r="F33" s="47">
        <f t="shared" si="1"/>
        <v>2788</v>
      </c>
      <c r="G33" s="47">
        <f t="shared" si="1"/>
        <v>3708</v>
      </c>
      <c r="H33" s="47">
        <f t="shared" si="1"/>
        <v>3851</v>
      </c>
      <c r="I33" s="47">
        <f t="shared" si="1"/>
        <v>3259</v>
      </c>
      <c r="J33" s="47">
        <v>2279</v>
      </c>
      <c r="K33" s="47">
        <f t="shared" si="1"/>
        <v>3388</v>
      </c>
      <c r="L33" s="47">
        <f t="shared" si="1"/>
        <v>3276</v>
      </c>
      <c r="M33" s="47">
        <f t="shared" si="1"/>
        <v>3776</v>
      </c>
      <c r="N33" s="47">
        <f t="shared" si="1"/>
        <v>3296</v>
      </c>
      <c r="O33" s="47">
        <f>SUM(C33:N33)</f>
        <v>36932</v>
      </c>
    </row>
    <row r="34" spans="1:15" ht="15" customHeight="1">
      <c r="A34" s="61" t="s">
        <v>51</v>
      </c>
      <c r="B34" s="62"/>
      <c r="C34" s="48">
        <f>SUM(C35:C37)</f>
        <v>0</v>
      </c>
      <c r="D34" s="48">
        <v>1</v>
      </c>
      <c r="E34" s="48">
        <v>2</v>
      </c>
      <c r="F34" s="48">
        <v>29</v>
      </c>
      <c r="G34" s="48">
        <v>49</v>
      </c>
      <c r="H34" s="48">
        <v>15</v>
      </c>
      <c r="I34" s="48">
        <v>0</v>
      </c>
      <c r="J34" s="48">
        <v>1</v>
      </c>
      <c r="K34" s="48">
        <v>3</v>
      </c>
      <c r="L34" s="48">
        <v>11</v>
      </c>
      <c r="M34" s="48">
        <v>3</v>
      </c>
      <c r="N34" s="48">
        <v>10</v>
      </c>
      <c r="O34" s="49">
        <f>SUM(C34:N34)</f>
        <v>124</v>
      </c>
    </row>
    <row r="35" spans="1:15" ht="15">
      <c r="A35" s="59" t="s">
        <v>52</v>
      </c>
      <c r="B35" s="60"/>
      <c r="C35" s="45"/>
      <c r="D35" s="45"/>
      <c r="E35" s="45"/>
      <c r="F35" s="45">
        <v>1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2</v>
      </c>
      <c r="M35" s="45">
        <v>1</v>
      </c>
      <c r="N35" s="45">
        <v>2</v>
      </c>
      <c r="O35" s="50">
        <f aca="true" t="shared" si="2" ref="O35:O86">SUM(C35:H35)</f>
        <v>1</v>
      </c>
    </row>
    <row r="36" spans="1:15" ht="15">
      <c r="A36" s="59" t="s">
        <v>53</v>
      </c>
      <c r="B36" s="60"/>
      <c r="C36" s="45"/>
      <c r="D36" s="45"/>
      <c r="E36" s="45"/>
      <c r="F36" s="45">
        <v>28</v>
      </c>
      <c r="G36" s="45">
        <v>48</v>
      </c>
      <c r="H36" s="45">
        <v>13</v>
      </c>
      <c r="I36" s="45">
        <v>0</v>
      </c>
      <c r="J36" s="45">
        <v>2</v>
      </c>
      <c r="K36" s="45">
        <v>2</v>
      </c>
      <c r="L36" s="45">
        <v>1</v>
      </c>
      <c r="M36" s="45">
        <v>2</v>
      </c>
      <c r="N36" s="45">
        <v>2</v>
      </c>
      <c r="O36" s="50">
        <f t="shared" si="2"/>
        <v>89</v>
      </c>
    </row>
    <row r="37" spans="1:15" ht="15" customHeight="1">
      <c r="A37" s="59" t="s">
        <v>54</v>
      </c>
      <c r="B37" s="60"/>
      <c r="C37" s="45"/>
      <c r="D37" s="45"/>
      <c r="E37" s="45"/>
      <c r="F37" s="45">
        <v>0</v>
      </c>
      <c r="G37" s="45">
        <v>1</v>
      </c>
      <c r="H37" s="45">
        <v>2</v>
      </c>
      <c r="I37" s="45">
        <v>0</v>
      </c>
      <c r="J37" s="45">
        <v>0</v>
      </c>
      <c r="K37" s="45">
        <v>3</v>
      </c>
      <c r="L37" s="45">
        <v>8</v>
      </c>
      <c r="M37" s="45">
        <v>0</v>
      </c>
      <c r="N37" s="45">
        <v>6</v>
      </c>
      <c r="O37" s="50">
        <f t="shared" si="2"/>
        <v>3</v>
      </c>
    </row>
    <row r="38" spans="1:15" ht="15" customHeight="1">
      <c r="A38" s="61" t="s">
        <v>55</v>
      </c>
      <c r="B38" s="62"/>
      <c r="C38" s="48">
        <f aca="true" t="shared" si="3" ref="C38:N38">SUM(C39:C50)</f>
        <v>215</v>
      </c>
      <c r="D38" s="48">
        <f t="shared" si="3"/>
        <v>392</v>
      </c>
      <c r="E38" s="48">
        <f t="shared" si="3"/>
        <v>403</v>
      </c>
      <c r="F38" s="48">
        <v>294</v>
      </c>
      <c r="G38" s="48">
        <f t="shared" si="3"/>
        <v>485</v>
      </c>
      <c r="H38" s="48">
        <f t="shared" si="3"/>
        <v>267</v>
      </c>
      <c r="I38" s="48">
        <f t="shared" si="3"/>
        <v>362</v>
      </c>
      <c r="J38" s="48">
        <v>208</v>
      </c>
      <c r="K38" s="48">
        <f t="shared" si="3"/>
        <v>352</v>
      </c>
      <c r="L38" s="48">
        <f t="shared" si="3"/>
        <v>256</v>
      </c>
      <c r="M38" s="48">
        <f t="shared" si="3"/>
        <v>319</v>
      </c>
      <c r="N38" s="48">
        <f t="shared" si="3"/>
        <v>390</v>
      </c>
      <c r="O38" s="49">
        <f>SUM(C38:N38)</f>
        <v>3943</v>
      </c>
    </row>
    <row r="39" spans="1:15" ht="15" customHeight="1">
      <c r="A39" s="63" t="s">
        <v>56</v>
      </c>
      <c r="B39" s="63"/>
      <c r="C39" s="45">
        <v>0</v>
      </c>
      <c r="D39" s="45">
        <v>4</v>
      </c>
      <c r="E39" s="45">
        <v>5</v>
      </c>
      <c r="F39" s="45">
        <v>5</v>
      </c>
      <c r="G39" s="45">
        <v>4</v>
      </c>
      <c r="H39" s="45">
        <v>4</v>
      </c>
      <c r="I39" s="45">
        <v>5</v>
      </c>
      <c r="J39" s="45">
        <v>0</v>
      </c>
      <c r="K39" s="45">
        <v>1</v>
      </c>
      <c r="L39" s="45">
        <v>1</v>
      </c>
      <c r="M39" s="45">
        <v>4</v>
      </c>
      <c r="N39" s="45">
        <v>1</v>
      </c>
      <c r="O39" s="50">
        <f t="shared" si="2"/>
        <v>22</v>
      </c>
    </row>
    <row r="40" spans="1:15" ht="15" customHeight="1">
      <c r="A40" s="59" t="s">
        <v>57</v>
      </c>
      <c r="B40" s="60"/>
      <c r="C40" s="45">
        <v>7</v>
      </c>
      <c r="D40" s="45">
        <v>11</v>
      </c>
      <c r="E40" s="45">
        <v>22</v>
      </c>
      <c r="F40" s="45">
        <v>13</v>
      </c>
      <c r="G40" s="45">
        <v>8</v>
      </c>
      <c r="H40" s="45">
        <v>13</v>
      </c>
      <c r="I40" s="45">
        <v>10</v>
      </c>
      <c r="J40" s="45">
        <v>8</v>
      </c>
      <c r="K40" s="45">
        <v>7</v>
      </c>
      <c r="L40" s="45">
        <v>8</v>
      </c>
      <c r="M40" s="45">
        <v>9</v>
      </c>
      <c r="N40" s="45">
        <v>1</v>
      </c>
      <c r="O40" s="50">
        <f t="shared" si="2"/>
        <v>74</v>
      </c>
    </row>
    <row r="41" spans="1:15" ht="15" customHeight="1">
      <c r="A41" s="63" t="s">
        <v>58</v>
      </c>
      <c r="B41" s="63"/>
      <c r="C41" s="45">
        <v>19</v>
      </c>
      <c r="D41" s="45">
        <v>29</v>
      </c>
      <c r="E41" s="45">
        <v>28</v>
      </c>
      <c r="F41" s="45">
        <v>14</v>
      </c>
      <c r="G41" s="45">
        <v>18</v>
      </c>
      <c r="H41" s="45">
        <v>42</v>
      </c>
      <c r="I41" s="45">
        <v>52</v>
      </c>
      <c r="J41" s="45">
        <v>19</v>
      </c>
      <c r="K41" s="45">
        <v>19</v>
      </c>
      <c r="L41" s="45">
        <v>10</v>
      </c>
      <c r="M41" s="45">
        <v>12</v>
      </c>
      <c r="N41" s="45">
        <v>27</v>
      </c>
      <c r="O41" s="50">
        <f t="shared" si="2"/>
        <v>150</v>
      </c>
    </row>
    <row r="42" spans="1:15" ht="15" customHeight="1">
      <c r="A42" s="59" t="s">
        <v>59</v>
      </c>
      <c r="B42" s="60"/>
      <c r="C42" s="45">
        <v>52</v>
      </c>
      <c r="D42" s="45">
        <v>85</v>
      </c>
      <c r="E42" s="45">
        <v>103</v>
      </c>
      <c r="F42" s="45">
        <v>88</v>
      </c>
      <c r="G42" s="45">
        <v>132</v>
      </c>
      <c r="H42" s="45">
        <v>92</v>
      </c>
      <c r="I42" s="45">
        <v>133</v>
      </c>
      <c r="J42" s="45">
        <v>77</v>
      </c>
      <c r="K42" s="45">
        <v>96</v>
      </c>
      <c r="L42" s="45">
        <v>52</v>
      </c>
      <c r="M42" s="45">
        <v>81</v>
      </c>
      <c r="N42" s="45">
        <v>72</v>
      </c>
      <c r="O42" s="50">
        <f t="shared" si="2"/>
        <v>552</v>
      </c>
    </row>
    <row r="43" spans="1:15" ht="15" customHeight="1">
      <c r="A43" s="59" t="s">
        <v>53</v>
      </c>
      <c r="B43" s="60"/>
      <c r="C43" s="45">
        <v>38</v>
      </c>
      <c r="D43" s="45">
        <v>153</v>
      </c>
      <c r="E43" s="45">
        <v>88</v>
      </c>
      <c r="F43" s="45">
        <v>63</v>
      </c>
      <c r="G43" s="45">
        <v>108</v>
      </c>
      <c r="H43" s="45">
        <v>31</v>
      </c>
      <c r="I43" s="45">
        <v>41</v>
      </c>
      <c r="J43" s="45">
        <v>28</v>
      </c>
      <c r="K43" s="45">
        <v>59</v>
      </c>
      <c r="L43" s="45">
        <v>45</v>
      </c>
      <c r="M43" s="45">
        <v>85</v>
      </c>
      <c r="N43" s="45">
        <v>97</v>
      </c>
      <c r="O43" s="50">
        <f t="shared" si="2"/>
        <v>481</v>
      </c>
    </row>
    <row r="44" spans="1:15" ht="15" customHeight="1">
      <c r="A44" s="59" t="s">
        <v>60</v>
      </c>
      <c r="B44" s="60"/>
      <c r="C44" s="45">
        <v>0</v>
      </c>
      <c r="D44" s="45">
        <v>0</v>
      </c>
      <c r="E44" s="45">
        <v>0</v>
      </c>
      <c r="F44" s="45">
        <v>4</v>
      </c>
      <c r="G44" s="45">
        <v>1</v>
      </c>
      <c r="H44" s="45">
        <v>1</v>
      </c>
      <c r="I44" s="45">
        <v>2</v>
      </c>
      <c r="J44" s="45">
        <v>0</v>
      </c>
      <c r="K44" s="45">
        <v>2</v>
      </c>
      <c r="L44" s="45">
        <v>3</v>
      </c>
      <c r="M44" s="45">
        <v>1</v>
      </c>
      <c r="N44" s="45">
        <v>0</v>
      </c>
      <c r="O44" s="50">
        <f t="shared" si="2"/>
        <v>6</v>
      </c>
    </row>
    <row r="45" spans="1:15" ht="15" customHeight="1">
      <c r="A45" s="59" t="s">
        <v>61</v>
      </c>
      <c r="B45" s="60"/>
      <c r="C45" s="45">
        <v>44</v>
      </c>
      <c r="D45" s="45">
        <v>69</v>
      </c>
      <c r="E45" s="45">
        <v>93</v>
      </c>
      <c r="F45" s="45">
        <v>63</v>
      </c>
      <c r="G45" s="45">
        <v>168</v>
      </c>
      <c r="H45" s="45">
        <v>60</v>
      </c>
      <c r="I45" s="45">
        <v>73</v>
      </c>
      <c r="J45" s="45">
        <v>49</v>
      </c>
      <c r="K45" s="45">
        <v>92</v>
      </c>
      <c r="L45" s="45">
        <v>74</v>
      </c>
      <c r="M45" s="45">
        <v>79</v>
      </c>
      <c r="N45" s="45">
        <v>144</v>
      </c>
      <c r="O45" s="50">
        <f t="shared" si="2"/>
        <v>497</v>
      </c>
    </row>
    <row r="46" spans="1:15" ht="15">
      <c r="A46" s="63" t="s">
        <v>62</v>
      </c>
      <c r="B46" s="63"/>
      <c r="C46" s="45"/>
      <c r="D46" s="45">
        <v>2</v>
      </c>
      <c r="E46" s="45">
        <v>3</v>
      </c>
      <c r="F46" s="45">
        <v>0</v>
      </c>
      <c r="G46" s="45">
        <v>5</v>
      </c>
      <c r="H46" s="45">
        <v>2</v>
      </c>
      <c r="I46" s="45">
        <v>2</v>
      </c>
      <c r="J46" s="45">
        <v>2</v>
      </c>
      <c r="K46" s="45">
        <v>0</v>
      </c>
      <c r="L46" s="45">
        <v>0</v>
      </c>
      <c r="M46" s="45">
        <v>2</v>
      </c>
      <c r="N46" s="45">
        <v>0</v>
      </c>
      <c r="O46" s="50">
        <f t="shared" si="2"/>
        <v>12</v>
      </c>
    </row>
    <row r="47" spans="1:15" ht="15" customHeight="1">
      <c r="A47" s="59" t="s">
        <v>63</v>
      </c>
      <c r="B47" s="60"/>
      <c r="C47" s="45">
        <v>3</v>
      </c>
      <c r="D47" s="45">
        <v>8</v>
      </c>
      <c r="E47" s="45">
        <v>3</v>
      </c>
      <c r="F47" s="45">
        <v>1</v>
      </c>
      <c r="G47" s="45">
        <v>1</v>
      </c>
      <c r="H47" s="45">
        <v>1</v>
      </c>
      <c r="I47" s="45">
        <v>6</v>
      </c>
      <c r="J47" s="45">
        <v>4</v>
      </c>
      <c r="K47" s="45">
        <v>10</v>
      </c>
      <c r="L47" s="45">
        <v>4</v>
      </c>
      <c r="M47" s="45">
        <v>4</v>
      </c>
      <c r="N47" s="45">
        <v>5</v>
      </c>
      <c r="O47" s="50">
        <f t="shared" si="2"/>
        <v>17</v>
      </c>
    </row>
    <row r="48" spans="1:15" ht="15" customHeight="1">
      <c r="A48" s="59" t="s">
        <v>64</v>
      </c>
      <c r="B48" s="60"/>
      <c r="C48" s="45">
        <v>23</v>
      </c>
      <c r="D48" s="45">
        <v>17</v>
      </c>
      <c r="E48" s="45">
        <v>22</v>
      </c>
      <c r="F48" s="45">
        <v>16</v>
      </c>
      <c r="G48" s="45">
        <v>25</v>
      </c>
      <c r="H48" s="45">
        <v>6</v>
      </c>
      <c r="I48" s="45">
        <v>5</v>
      </c>
      <c r="J48" s="45">
        <v>4</v>
      </c>
      <c r="K48" s="45">
        <v>12</v>
      </c>
      <c r="L48" s="45">
        <v>10</v>
      </c>
      <c r="M48" s="45">
        <v>7</v>
      </c>
      <c r="N48" s="45">
        <v>10</v>
      </c>
      <c r="O48" s="50">
        <f t="shared" si="2"/>
        <v>109</v>
      </c>
    </row>
    <row r="49" spans="1:15" ht="15" customHeight="1">
      <c r="A49" s="59" t="s">
        <v>46</v>
      </c>
      <c r="B49" s="60"/>
      <c r="C49" s="45">
        <v>15</v>
      </c>
      <c r="D49" s="45">
        <v>7</v>
      </c>
      <c r="E49" s="45">
        <v>20</v>
      </c>
      <c r="F49" s="45">
        <v>15</v>
      </c>
      <c r="G49" s="45">
        <v>7</v>
      </c>
      <c r="H49" s="45">
        <v>9</v>
      </c>
      <c r="I49" s="45">
        <v>24</v>
      </c>
      <c r="J49" s="45">
        <v>27</v>
      </c>
      <c r="K49" s="45">
        <v>40</v>
      </c>
      <c r="L49" s="45">
        <v>44</v>
      </c>
      <c r="M49" s="45">
        <v>31</v>
      </c>
      <c r="N49" s="45">
        <v>22</v>
      </c>
      <c r="O49" s="50">
        <f t="shared" si="2"/>
        <v>73</v>
      </c>
    </row>
    <row r="50" spans="1:15" ht="15" customHeight="1">
      <c r="A50" s="59" t="s">
        <v>65</v>
      </c>
      <c r="B50" s="60"/>
      <c r="C50" s="45">
        <v>14</v>
      </c>
      <c r="D50" s="45">
        <v>7</v>
      </c>
      <c r="E50" s="45">
        <v>16</v>
      </c>
      <c r="F50" s="45">
        <v>12</v>
      </c>
      <c r="G50" s="45">
        <v>8</v>
      </c>
      <c r="H50" s="45">
        <v>6</v>
      </c>
      <c r="I50" s="45">
        <v>9</v>
      </c>
      <c r="J50" s="45">
        <v>6</v>
      </c>
      <c r="K50" s="45">
        <v>14</v>
      </c>
      <c r="L50" s="45">
        <v>5</v>
      </c>
      <c r="M50" s="45">
        <v>4</v>
      </c>
      <c r="N50" s="45">
        <v>11</v>
      </c>
      <c r="O50" s="50">
        <f t="shared" si="2"/>
        <v>63</v>
      </c>
    </row>
    <row r="51" spans="1:15" ht="15" customHeight="1">
      <c r="A51" s="66" t="s">
        <v>66</v>
      </c>
      <c r="B51" s="67"/>
      <c r="C51" s="48">
        <f>SUM(C52:C58)</f>
        <v>10</v>
      </c>
      <c r="D51" s="48">
        <f>SUM(D52:D58)</f>
        <v>11</v>
      </c>
      <c r="E51" s="48">
        <f>SUM(E52:E58)</f>
        <v>18</v>
      </c>
      <c r="F51" s="48">
        <v>24</v>
      </c>
      <c r="G51" s="48">
        <v>12</v>
      </c>
      <c r="H51" s="48">
        <v>28</v>
      </c>
      <c r="I51" s="48">
        <v>29</v>
      </c>
      <c r="J51" s="48">
        <v>12</v>
      </c>
      <c r="K51" s="48">
        <v>56</v>
      </c>
      <c r="L51" s="48">
        <v>32</v>
      </c>
      <c r="M51" s="48">
        <v>17</v>
      </c>
      <c r="N51" s="48">
        <v>18</v>
      </c>
      <c r="O51" s="49">
        <f>SUM(C51:N51)</f>
        <v>267</v>
      </c>
    </row>
    <row r="52" spans="1:15" ht="15" customHeight="1">
      <c r="A52" s="63" t="s">
        <v>67</v>
      </c>
      <c r="B52" s="68"/>
      <c r="C52" s="45">
        <v>4</v>
      </c>
      <c r="D52" s="45">
        <v>1</v>
      </c>
      <c r="E52" s="45">
        <v>1</v>
      </c>
      <c r="F52" s="45">
        <v>3</v>
      </c>
      <c r="G52" s="45">
        <v>1</v>
      </c>
      <c r="H52" s="45">
        <v>2</v>
      </c>
      <c r="I52" s="45">
        <v>4</v>
      </c>
      <c r="J52" s="45">
        <v>5</v>
      </c>
      <c r="K52" s="45">
        <v>6</v>
      </c>
      <c r="L52" s="45">
        <v>4</v>
      </c>
      <c r="M52" s="45">
        <v>4</v>
      </c>
      <c r="N52" s="45">
        <v>3</v>
      </c>
      <c r="O52" s="50">
        <f t="shared" si="2"/>
        <v>12</v>
      </c>
    </row>
    <row r="53" spans="1:15" ht="15" customHeight="1">
      <c r="A53" s="63" t="s">
        <v>53</v>
      </c>
      <c r="B53" s="68"/>
      <c r="C53" s="45">
        <v>0</v>
      </c>
      <c r="D53" s="45">
        <v>4</v>
      </c>
      <c r="E53" s="45">
        <v>2</v>
      </c>
      <c r="F53" s="45">
        <v>3</v>
      </c>
      <c r="G53" s="45">
        <v>2</v>
      </c>
      <c r="H53" s="45">
        <v>2</v>
      </c>
      <c r="I53" s="45">
        <v>4</v>
      </c>
      <c r="J53" s="45">
        <v>1</v>
      </c>
      <c r="K53" s="45">
        <v>9</v>
      </c>
      <c r="L53" s="45">
        <v>2</v>
      </c>
      <c r="M53" s="45">
        <v>1</v>
      </c>
      <c r="N53" s="45">
        <v>6</v>
      </c>
      <c r="O53" s="50">
        <f t="shared" si="2"/>
        <v>13</v>
      </c>
    </row>
    <row r="54" spans="1:15" ht="15" customHeight="1">
      <c r="A54" s="63" t="s">
        <v>68</v>
      </c>
      <c r="B54" s="68"/>
      <c r="C54" s="45">
        <v>2</v>
      </c>
      <c r="D54" s="45">
        <v>2</v>
      </c>
      <c r="E54" s="45">
        <v>3</v>
      </c>
      <c r="F54" s="45">
        <v>1</v>
      </c>
      <c r="G54" s="45">
        <v>1</v>
      </c>
      <c r="H54" s="45">
        <v>11</v>
      </c>
      <c r="I54" s="45">
        <v>6</v>
      </c>
      <c r="J54" s="45">
        <v>1</v>
      </c>
      <c r="K54" s="45">
        <v>9</v>
      </c>
      <c r="L54" s="45">
        <v>1</v>
      </c>
      <c r="M54" s="45">
        <v>3</v>
      </c>
      <c r="N54" s="45">
        <v>1</v>
      </c>
      <c r="O54" s="50">
        <f t="shared" si="2"/>
        <v>20</v>
      </c>
    </row>
    <row r="55" spans="1:15" ht="15" customHeight="1">
      <c r="A55" s="63" t="s">
        <v>69</v>
      </c>
      <c r="B55" s="68"/>
      <c r="C55" s="45">
        <v>2</v>
      </c>
      <c r="D55" s="45">
        <v>0</v>
      </c>
      <c r="E55" s="45">
        <v>1</v>
      </c>
      <c r="F55" s="45">
        <v>2</v>
      </c>
      <c r="G55" s="45">
        <v>2</v>
      </c>
      <c r="H55" s="45">
        <v>2</v>
      </c>
      <c r="I55" s="45">
        <v>1</v>
      </c>
      <c r="J55" s="45">
        <v>2</v>
      </c>
      <c r="K55" s="45">
        <v>6</v>
      </c>
      <c r="L55" s="45">
        <v>5</v>
      </c>
      <c r="M55" s="45">
        <v>2</v>
      </c>
      <c r="N55" s="45">
        <v>2</v>
      </c>
      <c r="O55" s="50">
        <f t="shared" si="2"/>
        <v>9</v>
      </c>
    </row>
    <row r="56" spans="1:15" ht="15" customHeight="1">
      <c r="A56" s="63" t="s">
        <v>64</v>
      </c>
      <c r="B56" s="68"/>
      <c r="C56" s="45">
        <v>1</v>
      </c>
      <c r="D56" s="45">
        <v>4</v>
      </c>
      <c r="E56" s="45">
        <v>8</v>
      </c>
      <c r="F56" s="45">
        <v>8</v>
      </c>
      <c r="G56" s="45">
        <v>5</v>
      </c>
      <c r="H56" s="45">
        <v>5</v>
      </c>
      <c r="I56" s="45">
        <v>7</v>
      </c>
      <c r="J56" s="45">
        <v>2</v>
      </c>
      <c r="K56" s="45">
        <v>9</v>
      </c>
      <c r="L56" s="45">
        <v>7</v>
      </c>
      <c r="M56" s="45">
        <v>2</v>
      </c>
      <c r="N56" s="45">
        <v>3</v>
      </c>
      <c r="O56" s="50">
        <f t="shared" si="2"/>
        <v>31</v>
      </c>
    </row>
    <row r="57" spans="1:15" ht="15" customHeight="1">
      <c r="A57" s="63" t="s">
        <v>70</v>
      </c>
      <c r="B57" s="63"/>
      <c r="C57" s="45">
        <v>0</v>
      </c>
      <c r="D57" s="45">
        <v>0</v>
      </c>
      <c r="E57" s="45">
        <v>2</v>
      </c>
      <c r="F57" s="45">
        <v>5</v>
      </c>
      <c r="G57" s="45">
        <v>1</v>
      </c>
      <c r="H57" s="45">
        <v>4</v>
      </c>
      <c r="I57" s="45">
        <v>2</v>
      </c>
      <c r="J57" s="45">
        <v>1</v>
      </c>
      <c r="K57" s="45">
        <v>12</v>
      </c>
      <c r="L57" s="45">
        <v>1</v>
      </c>
      <c r="M57" s="45">
        <v>1</v>
      </c>
      <c r="N57" s="45">
        <v>0</v>
      </c>
      <c r="O57" s="50">
        <f t="shared" si="2"/>
        <v>12</v>
      </c>
    </row>
    <row r="58" spans="1:15" ht="15" customHeight="1">
      <c r="A58" s="63" t="s">
        <v>71</v>
      </c>
      <c r="B58" s="63"/>
      <c r="C58" s="45">
        <v>1</v>
      </c>
      <c r="D58" s="45">
        <v>0</v>
      </c>
      <c r="E58" s="45">
        <v>1</v>
      </c>
      <c r="F58" s="45">
        <v>2</v>
      </c>
      <c r="G58" s="45">
        <v>0</v>
      </c>
      <c r="H58" s="45">
        <v>2</v>
      </c>
      <c r="I58" s="45">
        <v>5</v>
      </c>
      <c r="J58" s="45">
        <v>0</v>
      </c>
      <c r="K58" s="45">
        <v>5</v>
      </c>
      <c r="L58" s="45">
        <v>12</v>
      </c>
      <c r="M58" s="45">
        <v>4</v>
      </c>
      <c r="N58" s="45">
        <v>3</v>
      </c>
      <c r="O58" s="50">
        <f t="shared" si="2"/>
        <v>6</v>
      </c>
    </row>
    <row r="59" spans="1:15" ht="15" customHeight="1">
      <c r="A59" s="66" t="s">
        <v>72</v>
      </c>
      <c r="B59" s="67"/>
      <c r="C59" s="49">
        <f>SUM(C60:C69)</f>
        <v>5</v>
      </c>
      <c r="D59" s="49">
        <f>SUM(D60:D69)</f>
        <v>6</v>
      </c>
      <c r="E59" s="49">
        <f>SUM(E60:E69)</f>
        <v>16</v>
      </c>
      <c r="F59" s="49">
        <v>8</v>
      </c>
      <c r="G59" s="49">
        <v>31</v>
      </c>
      <c r="H59" s="49">
        <v>23</v>
      </c>
      <c r="I59" s="49">
        <v>34</v>
      </c>
      <c r="J59" s="49">
        <v>15</v>
      </c>
      <c r="K59" s="49">
        <v>63</v>
      </c>
      <c r="L59" s="49">
        <v>14</v>
      </c>
      <c r="M59" s="49">
        <v>13</v>
      </c>
      <c r="N59" s="49">
        <v>11</v>
      </c>
      <c r="O59" s="49">
        <f>SUM(C59:N59)</f>
        <v>239</v>
      </c>
    </row>
    <row r="60" spans="1:15" ht="15" customHeight="1">
      <c r="A60" s="63" t="s">
        <v>73</v>
      </c>
      <c r="B60" s="63"/>
      <c r="C60" s="45"/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50">
        <f t="shared" si="2"/>
        <v>0</v>
      </c>
    </row>
    <row r="61" spans="1:15" ht="15" customHeight="1">
      <c r="A61" s="63" t="s">
        <v>74</v>
      </c>
      <c r="B61" s="63"/>
      <c r="C61" s="45"/>
      <c r="D61" s="45">
        <v>1</v>
      </c>
      <c r="E61" s="45">
        <v>3</v>
      </c>
      <c r="F61" s="45">
        <v>3</v>
      </c>
      <c r="G61" s="45">
        <v>13</v>
      </c>
      <c r="H61" s="45">
        <v>1</v>
      </c>
      <c r="I61" s="45">
        <v>2</v>
      </c>
      <c r="J61" s="45">
        <v>1</v>
      </c>
      <c r="K61" s="45">
        <v>0</v>
      </c>
      <c r="L61" s="45">
        <v>0</v>
      </c>
      <c r="M61" s="45">
        <v>0</v>
      </c>
      <c r="N61" s="45">
        <v>0</v>
      </c>
      <c r="O61" s="50">
        <f t="shared" si="2"/>
        <v>21</v>
      </c>
    </row>
    <row r="62" spans="1:15" ht="15" customHeight="1">
      <c r="A62" s="63" t="s">
        <v>75</v>
      </c>
      <c r="B62" s="63"/>
      <c r="C62" s="45"/>
      <c r="D62" s="45">
        <v>1</v>
      </c>
      <c r="E62" s="45">
        <v>1</v>
      </c>
      <c r="F62" s="45">
        <v>0</v>
      </c>
      <c r="G62" s="45">
        <v>0</v>
      </c>
      <c r="H62" s="45">
        <v>1</v>
      </c>
      <c r="I62" s="45">
        <v>0</v>
      </c>
      <c r="J62" s="45">
        <v>1</v>
      </c>
      <c r="K62" s="45">
        <v>1</v>
      </c>
      <c r="L62" s="45">
        <v>0</v>
      </c>
      <c r="M62" s="45">
        <v>0</v>
      </c>
      <c r="N62" s="45">
        <v>1</v>
      </c>
      <c r="O62" s="50">
        <f t="shared" si="2"/>
        <v>3</v>
      </c>
    </row>
    <row r="63" spans="1:15" ht="15" customHeight="1">
      <c r="A63" s="63" t="s">
        <v>76</v>
      </c>
      <c r="B63" s="63"/>
      <c r="C63" s="45"/>
      <c r="D63" s="45">
        <v>1</v>
      </c>
      <c r="E63" s="45">
        <v>3</v>
      </c>
      <c r="F63" s="45">
        <v>0</v>
      </c>
      <c r="G63" s="45">
        <v>1</v>
      </c>
      <c r="H63" s="45">
        <v>0</v>
      </c>
      <c r="I63" s="45">
        <v>0</v>
      </c>
      <c r="J63" s="45">
        <v>1</v>
      </c>
      <c r="K63" s="45">
        <v>2</v>
      </c>
      <c r="L63" s="45">
        <v>1</v>
      </c>
      <c r="M63" s="45">
        <v>0</v>
      </c>
      <c r="N63" s="45">
        <v>1</v>
      </c>
      <c r="O63" s="50">
        <f t="shared" si="2"/>
        <v>5</v>
      </c>
    </row>
    <row r="64" spans="1:15" ht="15" customHeight="1">
      <c r="A64" s="63" t="s">
        <v>53</v>
      </c>
      <c r="B64" s="63"/>
      <c r="C64" s="45"/>
      <c r="D64" s="45">
        <v>1</v>
      </c>
      <c r="E64" s="45">
        <v>0</v>
      </c>
      <c r="F64" s="45">
        <v>1</v>
      </c>
      <c r="G64" s="45">
        <v>1</v>
      </c>
      <c r="H64" s="45">
        <v>5</v>
      </c>
      <c r="I64" s="45">
        <v>2</v>
      </c>
      <c r="J64" s="45">
        <v>0</v>
      </c>
      <c r="K64" s="45">
        <v>1</v>
      </c>
      <c r="L64" s="45">
        <v>4</v>
      </c>
      <c r="M64" s="45">
        <v>5</v>
      </c>
      <c r="N64" s="45">
        <v>1</v>
      </c>
      <c r="O64" s="50">
        <f t="shared" si="2"/>
        <v>8</v>
      </c>
    </row>
    <row r="65" spans="1:15" ht="15" customHeight="1">
      <c r="A65" s="63" t="s">
        <v>77</v>
      </c>
      <c r="B65" s="63"/>
      <c r="C65" s="45"/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15</v>
      </c>
      <c r="L65" s="45">
        <v>0</v>
      </c>
      <c r="M65" s="45">
        <v>0</v>
      </c>
      <c r="N65" s="45">
        <v>1</v>
      </c>
      <c r="O65" s="50">
        <f t="shared" si="2"/>
        <v>0</v>
      </c>
    </row>
    <row r="66" spans="1:15" ht="15" customHeight="1">
      <c r="A66" s="63" t="s">
        <v>78</v>
      </c>
      <c r="B66" s="63"/>
      <c r="C66" s="45">
        <v>2</v>
      </c>
      <c r="D66" s="45">
        <v>1</v>
      </c>
      <c r="E66" s="45">
        <v>2</v>
      </c>
      <c r="F66" s="45">
        <v>2</v>
      </c>
      <c r="G66" s="45">
        <v>3</v>
      </c>
      <c r="H66" s="45">
        <v>4</v>
      </c>
      <c r="I66" s="45">
        <v>11</v>
      </c>
      <c r="J66" s="45">
        <v>6</v>
      </c>
      <c r="K66" s="45">
        <v>9</v>
      </c>
      <c r="L66" s="45">
        <v>2</v>
      </c>
      <c r="M66" s="45">
        <v>2</v>
      </c>
      <c r="N66" s="45">
        <v>5</v>
      </c>
      <c r="O66" s="50">
        <f t="shared" si="2"/>
        <v>14</v>
      </c>
    </row>
    <row r="67" spans="1:15" ht="15" customHeight="1">
      <c r="A67" s="63" t="s">
        <v>64</v>
      </c>
      <c r="B67" s="63"/>
      <c r="C67" s="45">
        <v>3</v>
      </c>
      <c r="D67" s="45">
        <v>0</v>
      </c>
      <c r="E67" s="45">
        <v>7</v>
      </c>
      <c r="F67" s="45">
        <v>2</v>
      </c>
      <c r="G67" s="45">
        <v>4</v>
      </c>
      <c r="H67" s="45">
        <v>5</v>
      </c>
      <c r="I67" s="45">
        <v>11</v>
      </c>
      <c r="J67" s="45">
        <v>1</v>
      </c>
      <c r="K67" s="45">
        <v>21</v>
      </c>
      <c r="L67" s="45">
        <v>5</v>
      </c>
      <c r="M67" s="45">
        <v>1</v>
      </c>
      <c r="N67" s="45">
        <v>2</v>
      </c>
      <c r="O67" s="50">
        <f t="shared" si="2"/>
        <v>21</v>
      </c>
    </row>
    <row r="68" spans="1:15" ht="15" customHeight="1">
      <c r="A68" s="63" t="s">
        <v>79</v>
      </c>
      <c r="B68" s="63"/>
      <c r="C68" s="45"/>
      <c r="D68" s="45">
        <v>0</v>
      </c>
      <c r="E68" s="45">
        <v>0</v>
      </c>
      <c r="F68" s="45">
        <v>0</v>
      </c>
      <c r="G68" s="45">
        <v>0</v>
      </c>
      <c r="H68" s="45">
        <v>1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50">
        <f t="shared" si="2"/>
        <v>1</v>
      </c>
    </row>
    <row r="69" spans="1:15" ht="15" customHeight="1">
      <c r="A69" s="63" t="s">
        <v>54</v>
      </c>
      <c r="B69" s="63"/>
      <c r="C69" s="45"/>
      <c r="D69" s="45">
        <v>1</v>
      </c>
      <c r="E69" s="45">
        <v>0</v>
      </c>
      <c r="F69" s="45">
        <v>0</v>
      </c>
      <c r="G69" s="45">
        <v>9</v>
      </c>
      <c r="H69" s="45">
        <v>6</v>
      </c>
      <c r="I69" s="45">
        <v>8</v>
      </c>
      <c r="J69" s="45">
        <v>5</v>
      </c>
      <c r="K69" s="45">
        <v>14</v>
      </c>
      <c r="L69" s="45">
        <v>2</v>
      </c>
      <c r="M69" s="45">
        <v>5</v>
      </c>
      <c r="N69" s="45">
        <v>0</v>
      </c>
      <c r="O69" s="50">
        <f t="shared" si="2"/>
        <v>16</v>
      </c>
    </row>
    <row r="70" spans="1:15" ht="15" customHeight="1">
      <c r="A70" s="66" t="s">
        <v>80</v>
      </c>
      <c r="B70" s="67"/>
      <c r="C70" s="49">
        <f>SUM(C71:C78)</f>
        <v>2</v>
      </c>
      <c r="D70" s="49">
        <f>SUM(D71:D78)</f>
        <v>11</v>
      </c>
      <c r="E70" s="49">
        <f>SUM(E71:E78)</f>
        <v>9</v>
      </c>
      <c r="F70" s="49">
        <v>6</v>
      </c>
      <c r="G70" s="49">
        <v>11</v>
      </c>
      <c r="H70" s="49">
        <v>3</v>
      </c>
      <c r="I70" s="49">
        <v>3</v>
      </c>
      <c r="J70" s="49">
        <v>0</v>
      </c>
      <c r="K70" s="49">
        <v>6</v>
      </c>
      <c r="L70" s="49">
        <v>10</v>
      </c>
      <c r="M70" s="49">
        <v>3</v>
      </c>
      <c r="N70" s="49">
        <v>7</v>
      </c>
      <c r="O70" s="49">
        <f>SUM(C70:N70)</f>
        <v>71</v>
      </c>
    </row>
    <row r="71" spans="1:15" ht="15" customHeight="1">
      <c r="A71" s="59" t="s">
        <v>81</v>
      </c>
      <c r="B71" s="60"/>
      <c r="C71" s="45">
        <v>1</v>
      </c>
      <c r="D71" s="45">
        <v>1</v>
      </c>
      <c r="E71" s="45">
        <v>0</v>
      </c>
      <c r="F71" s="45">
        <v>1</v>
      </c>
      <c r="G71" s="45">
        <v>3</v>
      </c>
      <c r="H71" s="45">
        <v>1</v>
      </c>
      <c r="I71" s="45">
        <v>1</v>
      </c>
      <c r="J71" s="45">
        <v>0</v>
      </c>
      <c r="K71" s="45">
        <v>0</v>
      </c>
      <c r="L71" s="45">
        <v>3</v>
      </c>
      <c r="M71" s="45">
        <v>0</v>
      </c>
      <c r="N71" s="45">
        <v>2</v>
      </c>
      <c r="O71" s="50">
        <f t="shared" si="2"/>
        <v>7</v>
      </c>
    </row>
    <row r="72" spans="1:15" ht="15" customHeight="1">
      <c r="A72" s="59" t="s">
        <v>82</v>
      </c>
      <c r="B72" s="60"/>
      <c r="C72" s="45"/>
      <c r="D72" s="45">
        <v>0</v>
      </c>
      <c r="E72" s="45">
        <v>0</v>
      </c>
      <c r="F72" s="45">
        <v>0</v>
      </c>
      <c r="G72" s="45">
        <v>0</v>
      </c>
      <c r="H72" s="45">
        <v>1</v>
      </c>
      <c r="I72" s="45">
        <v>0</v>
      </c>
      <c r="J72" s="45">
        <v>0</v>
      </c>
      <c r="K72" s="45">
        <v>1</v>
      </c>
      <c r="L72" s="45">
        <v>0</v>
      </c>
      <c r="M72" s="45">
        <v>1</v>
      </c>
      <c r="N72" s="45">
        <v>0</v>
      </c>
      <c r="O72" s="50">
        <f t="shared" si="2"/>
        <v>1</v>
      </c>
    </row>
    <row r="73" spans="1:15" ht="15" customHeight="1">
      <c r="A73" s="59" t="s">
        <v>83</v>
      </c>
      <c r="B73" s="60"/>
      <c r="C73" s="45"/>
      <c r="D73" s="45">
        <v>0</v>
      </c>
      <c r="E73" s="45">
        <v>2</v>
      </c>
      <c r="F73" s="45">
        <v>1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50">
        <f t="shared" si="2"/>
        <v>3</v>
      </c>
    </row>
    <row r="74" spans="1:15" ht="15" customHeight="1">
      <c r="A74" s="59" t="s">
        <v>53</v>
      </c>
      <c r="B74" s="60"/>
      <c r="C74" s="45">
        <v>1</v>
      </c>
      <c r="D74" s="45">
        <v>1</v>
      </c>
      <c r="E74" s="45">
        <v>3</v>
      </c>
      <c r="F74" s="45">
        <v>1</v>
      </c>
      <c r="G74" s="45">
        <v>0</v>
      </c>
      <c r="H74" s="45">
        <v>0</v>
      </c>
      <c r="I74" s="45">
        <v>1</v>
      </c>
      <c r="J74" s="45">
        <v>0</v>
      </c>
      <c r="K74" s="45">
        <v>1</v>
      </c>
      <c r="L74" s="45">
        <v>2</v>
      </c>
      <c r="M74" s="45">
        <v>1</v>
      </c>
      <c r="N74" s="45">
        <v>3</v>
      </c>
      <c r="O74" s="50">
        <f t="shared" si="2"/>
        <v>6</v>
      </c>
    </row>
    <row r="75" spans="1:15" ht="15" customHeight="1">
      <c r="A75" s="59" t="s">
        <v>84</v>
      </c>
      <c r="B75" s="60"/>
      <c r="C75" s="45"/>
      <c r="D75" s="45">
        <v>0</v>
      </c>
      <c r="E75" s="45">
        <v>0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1</v>
      </c>
      <c r="M75" s="45">
        <v>0</v>
      </c>
      <c r="N75" s="45">
        <v>1</v>
      </c>
      <c r="O75" s="50">
        <f t="shared" si="2"/>
        <v>0</v>
      </c>
    </row>
    <row r="76" spans="1:15" ht="15" customHeight="1">
      <c r="A76" s="59" t="s">
        <v>64</v>
      </c>
      <c r="B76" s="60"/>
      <c r="C76" s="45"/>
      <c r="D76" s="45">
        <v>7</v>
      </c>
      <c r="E76" s="45">
        <v>3</v>
      </c>
      <c r="F76" s="45">
        <v>2</v>
      </c>
      <c r="G76" s="45">
        <v>6</v>
      </c>
      <c r="H76" s="45">
        <v>1</v>
      </c>
      <c r="I76" s="45">
        <v>1</v>
      </c>
      <c r="J76" s="45">
        <v>0</v>
      </c>
      <c r="K76" s="45">
        <v>3</v>
      </c>
      <c r="L76" s="45">
        <v>3</v>
      </c>
      <c r="M76" s="45">
        <v>1</v>
      </c>
      <c r="N76" s="45">
        <v>0</v>
      </c>
      <c r="O76" s="50">
        <f t="shared" si="2"/>
        <v>19</v>
      </c>
    </row>
    <row r="77" spans="1:15" ht="15" customHeight="1">
      <c r="A77" s="59" t="s">
        <v>85</v>
      </c>
      <c r="B77" s="60"/>
      <c r="C77" s="45"/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50">
        <f t="shared" si="2"/>
        <v>0</v>
      </c>
    </row>
    <row r="78" spans="1:15" ht="15" customHeight="1">
      <c r="A78" s="59" t="s">
        <v>46</v>
      </c>
      <c r="B78" s="60"/>
      <c r="C78" s="45"/>
      <c r="D78" s="45">
        <v>2</v>
      </c>
      <c r="E78" s="45">
        <v>1</v>
      </c>
      <c r="F78" s="45">
        <v>1</v>
      </c>
      <c r="G78" s="45">
        <v>2</v>
      </c>
      <c r="H78" s="45">
        <v>0</v>
      </c>
      <c r="I78" s="45">
        <v>0</v>
      </c>
      <c r="J78" s="45">
        <v>0</v>
      </c>
      <c r="K78" s="45">
        <v>1</v>
      </c>
      <c r="L78" s="45">
        <v>1</v>
      </c>
      <c r="M78" s="45">
        <v>0</v>
      </c>
      <c r="N78" s="45">
        <v>1</v>
      </c>
      <c r="O78" s="50">
        <f t="shared" si="2"/>
        <v>6</v>
      </c>
    </row>
    <row r="79" spans="1:15" ht="15" customHeight="1">
      <c r="A79" s="66" t="s">
        <v>86</v>
      </c>
      <c r="B79" s="66"/>
      <c r="C79" s="49">
        <f>SUM(C80:C88)</f>
        <v>2</v>
      </c>
      <c r="D79" s="49">
        <f>SUM(D80:D88)</f>
        <v>13</v>
      </c>
      <c r="E79" s="49">
        <v>37</v>
      </c>
      <c r="F79" s="49">
        <v>29</v>
      </c>
      <c r="G79" s="49">
        <v>44</v>
      </c>
      <c r="H79" s="49">
        <v>33</v>
      </c>
      <c r="I79" s="49">
        <v>7</v>
      </c>
      <c r="J79" s="49">
        <v>4</v>
      </c>
      <c r="K79" s="49">
        <v>52</v>
      </c>
      <c r="L79" s="49">
        <v>10</v>
      </c>
      <c r="M79" s="49">
        <v>8</v>
      </c>
      <c r="N79" s="49">
        <v>8</v>
      </c>
      <c r="O79" s="49">
        <f>SUM(C79:N79)</f>
        <v>247</v>
      </c>
    </row>
    <row r="80" spans="1:15" ht="15" customHeight="1">
      <c r="A80" s="63" t="s">
        <v>87</v>
      </c>
      <c r="B80" s="63"/>
      <c r="C80" s="45">
        <v>1</v>
      </c>
      <c r="D80" s="45">
        <v>0</v>
      </c>
      <c r="E80" s="45">
        <v>0</v>
      </c>
      <c r="F80" s="45">
        <v>1</v>
      </c>
      <c r="G80" s="45">
        <v>1</v>
      </c>
      <c r="H80" s="45">
        <v>0</v>
      </c>
      <c r="I80" s="45">
        <v>0</v>
      </c>
      <c r="J80" s="45">
        <v>0</v>
      </c>
      <c r="K80" s="45">
        <v>1</v>
      </c>
      <c r="L80" s="45">
        <v>0</v>
      </c>
      <c r="M80" s="45">
        <v>0</v>
      </c>
      <c r="N80" s="45">
        <v>0</v>
      </c>
      <c r="O80" s="50">
        <f t="shared" si="2"/>
        <v>3</v>
      </c>
    </row>
    <row r="81" spans="1:15" ht="15" customHeight="1">
      <c r="A81" s="63" t="s">
        <v>88</v>
      </c>
      <c r="B81" s="63"/>
      <c r="C81" s="45"/>
      <c r="D81" s="45">
        <v>2</v>
      </c>
      <c r="E81" s="45">
        <v>12</v>
      </c>
      <c r="F81" s="45">
        <v>6</v>
      </c>
      <c r="G81" s="45">
        <v>17</v>
      </c>
      <c r="H81" s="45">
        <v>15</v>
      </c>
      <c r="I81" s="45">
        <v>1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50">
        <f t="shared" si="2"/>
        <v>52</v>
      </c>
    </row>
    <row r="82" spans="1:15" ht="15" customHeight="1">
      <c r="A82" s="63" t="s">
        <v>89</v>
      </c>
      <c r="B82" s="63"/>
      <c r="C82" s="45">
        <v>1</v>
      </c>
      <c r="D82" s="45">
        <v>1</v>
      </c>
      <c r="E82" s="45">
        <v>2</v>
      </c>
      <c r="F82" s="45">
        <v>3</v>
      </c>
      <c r="G82" s="45">
        <v>0</v>
      </c>
      <c r="H82" s="45">
        <v>0</v>
      </c>
      <c r="I82" s="45">
        <v>0</v>
      </c>
      <c r="J82" s="45">
        <v>0</v>
      </c>
      <c r="K82" s="45">
        <v>12</v>
      </c>
      <c r="L82" s="45">
        <v>0</v>
      </c>
      <c r="M82" s="45">
        <v>0</v>
      </c>
      <c r="N82" s="45">
        <v>0</v>
      </c>
      <c r="O82" s="50">
        <f t="shared" si="2"/>
        <v>7</v>
      </c>
    </row>
    <row r="83" spans="1:15" ht="15" customHeight="1">
      <c r="A83" s="63" t="s">
        <v>90</v>
      </c>
      <c r="B83" s="63"/>
      <c r="C83" s="45"/>
      <c r="D83" s="45">
        <v>1</v>
      </c>
      <c r="E83" s="45">
        <v>0</v>
      </c>
      <c r="F83" s="45">
        <v>0</v>
      </c>
      <c r="G83" s="45">
        <v>3</v>
      </c>
      <c r="H83" s="45">
        <v>1</v>
      </c>
      <c r="I83" s="45">
        <v>0</v>
      </c>
      <c r="J83" s="45">
        <v>0</v>
      </c>
      <c r="K83" s="45">
        <v>6</v>
      </c>
      <c r="L83" s="45">
        <v>2</v>
      </c>
      <c r="M83" s="45">
        <v>1</v>
      </c>
      <c r="N83" s="45">
        <v>0</v>
      </c>
      <c r="O83" s="50">
        <f t="shared" si="2"/>
        <v>5</v>
      </c>
    </row>
    <row r="84" spans="1:15" ht="15" customHeight="1">
      <c r="A84" s="63" t="s">
        <v>91</v>
      </c>
      <c r="B84" s="63"/>
      <c r="C84" s="45"/>
      <c r="D84" s="45">
        <v>0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1</v>
      </c>
      <c r="M84" s="45">
        <v>0</v>
      </c>
      <c r="N84" s="45">
        <v>0</v>
      </c>
      <c r="O84" s="50">
        <f t="shared" si="2"/>
        <v>0</v>
      </c>
    </row>
    <row r="85" spans="1:15" ht="15" customHeight="1">
      <c r="A85" s="63" t="s">
        <v>92</v>
      </c>
      <c r="B85" s="63"/>
      <c r="C85" s="45"/>
      <c r="D85" s="45">
        <v>1</v>
      </c>
      <c r="E85" s="45">
        <v>4</v>
      </c>
      <c r="F85" s="45">
        <v>3</v>
      </c>
      <c r="G85" s="45">
        <v>0</v>
      </c>
      <c r="H85" s="45">
        <v>1</v>
      </c>
      <c r="I85" s="45">
        <v>0</v>
      </c>
      <c r="J85" s="45">
        <v>0</v>
      </c>
      <c r="K85" s="45">
        <v>5</v>
      </c>
      <c r="L85" s="45">
        <v>1</v>
      </c>
      <c r="M85" s="45">
        <v>2</v>
      </c>
      <c r="N85" s="45">
        <v>0</v>
      </c>
      <c r="O85" s="50">
        <f t="shared" si="2"/>
        <v>9</v>
      </c>
    </row>
    <row r="86" spans="1:15" ht="15" customHeight="1">
      <c r="A86" s="63" t="s">
        <v>53</v>
      </c>
      <c r="B86" s="63"/>
      <c r="C86" s="45"/>
      <c r="D86" s="45">
        <v>1</v>
      </c>
      <c r="E86" s="45">
        <v>3</v>
      </c>
      <c r="F86" s="45">
        <v>0</v>
      </c>
      <c r="G86" s="45">
        <v>4</v>
      </c>
      <c r="H86" s="45">
        <v>1</v>
      </c>
      <c r="I86" s="45">
        <v>1</v>
      </c>
      <c r="J86" s="45">
        <v>2</v>
      </c>
      <c r="K86" s="45">
        <v>14</v>
      </c>
      <c r="L86" s="45">
        <v>4</v>
      </c>
      <c r="M86" s="45">
        <v>3</v>
      </c>
      <c r="N86" s="45">
        <v>3</v>
      </c>
      <c r="O86" s="50">
        <f t="shared" si="2"/>
        <v>9</v>
      </c>
    </row>
    <row r="87" spans="1:15" ht="15" customHeight="1">
      <c r="A87" s="63" t="s">
        <v>64</v>
      </c>
      <c r="B87" s="63"/>
      <c r="C87" s="45"/>
      <c r="D87" s="45">
        <v>6</v>
      </c>
      <c r="E87" s="45">
        <v>10</v>
      </c>
      <c r="F87" s="45">
        <v>9</v>
      </c>
      <c r="G87" s="45">
        <v>6</v>
      </c>
      <c r="H87" s="45">
        <v>11</v>
      </c>
      <c r="I87" s="45">
        <v>2</v>
      </c>
      <c r="J87" s="45">
        <v>0</v>
      </c>
      <c r="K87" s="45">
        <v>8</v>
      </c>
      <c r="L87" s="45">
        <v>1</v>
      </c>
      <c r="M87" s="45">
        <v>0</v>
      </c>
      <c r="N87" s="45">
        <v>0</v>
      </c>
      <c r="O87" s="50">
        <f aca="true" t="shared" si="4" ref="O87:O150">SUM(C87:H87)</f>
        <v>42</v>
      </c>
    </row>
    <row r="88" spans="1:15" ht="15" customHeight="1">
      <c r="A88" s="63" t="s">
        <v>46</v>
      </c>
      <c r="B88" s="63"/>
      <c r="C88" s="45"/>
      <c r="D88" s="45">
        <v>1</v>
      </c>
      <c r="E88" s="45">
        <v>6</v>
      </c>
      <c r="F88" s="45">
        <v>7</v>
      </c>
      <c r="G88" s="45">
        <v>13</v>
      </c>
      <c r="H88" s="45">
        <v>4</v>
      </c>
      <c r="I88" s="45">
        <v>3</v>
      </c>
      <c r="J88" s="45">
        <v>2</v>
      </c>
      <c r="K88" s="45">
        <v>6</v>
      </c>
      <c r="L88" s="45">
        <v>1</v>
      </c>
      <c r="M88" s="45">
        <v>2</v>
      </c>
      <c r="N88" s="45">
        <v>5</v>
      </c>
      <c r="O88" s="50">
        <f t="shared" si="4"/>
        <v>31</v>
      </c>
    </row>
    <row r="89" spans="1:15" ht="15" customHeight="1">
      <c r="A89" s="66" t="s">
        <v>93</v>
      </c>
      <c r="B89" s="66"/>
      <c r="C89" s="49">
        <f>SUM(C91:C96)</f>
        <v>3</v>
      </c>
      <c r="D89" s="49">
        <f>SUM(D91:D96)</f>
        <v>1</v>
      </c>
      <c r="E89" s="49">
        <v>0</v>
      </c>
      <c r="F89" s="49">
        <v>7</v>
      </c>
      <c r="G89" s="49">
        <v>3</v>
      </c>
      <c r="H89" s="49">
        <v>15</v>
      </c>
      <c r="I89" s="49">
        <v>5</v>
      </c>
      <c r="J89" s="49">
        <v>7</v>
      </c>
      <c r="K89" s="49">
        <v>19</v>
      </c>
      <c r="L89" s="49">
        <v>7</v>
      </c>
      <c r="M89" s="49">
        <v>14</v>
      </c>
      <c r="N89" s="49">
        <v>2</v>
      </c>
      <c r="O89" s="49">
        <f>SUM(C89:N89)</f>
        <v>83</v>
      </c>
    </row>
    <row r="90" spans="1:15" ht="15" customHeight="1">
      <c r="A90" s="59" t="s">
        <v>94</v>
      </c>
      <c r="B90" s="60"/>
      <c r="C90" s="45"/>
      <c r="D90" s="45">
        <v>0</v>
      </c>
      <c r="E90" s="45">
        <v>1</v>
      </c>
      <c r="F90" s="45">
        <v>3</v>
      </c>
      <c r="G90" s="45">
        <v>2</v>
      </c>
      <c r="H90" s="45">
        <v>2</v>
      </c>
      <c r="I90" s="45">
        <v>0</v>
      </c>
      <c r="J90" s="45">
        <v>1</v>
      </c>
      <c r="K90" s="45">
        <v>2</v>
      </c>
      <c r="L90" s="45">
        <v>2</v>
      </c>
      <c r="M90" s="45">
        <v>2</v>
      </c>
      <c r="N90" s="45">
        <v>1</v>
      </c>
      <c r="O90" s="50">
        <f t="shared" si="4"/>
        <v>8</v>
      </c>
    </row>
    <row r="91" spans="1:15" ht="15" customHeight="1">
      <c r="A91" s="59" t="s">
        <v>95</v>
      </c>
      <c r="B91" s="60"/>
      <c r="C91" s="45"/>
      <c r="D91" s="45">
        <v>1</v>
      </c>
      <c r="E91" s="45">
        <v>0</v>
      </c>
      <c r="F91" s="45">
        <v>1</v>
      </c>
      <c r="G91" s="45">
        <v>1</v>
      </c>
      <c r="H91" s="45">
        <v>3</v>
      </c>
      <c r="I91" s="45">
        <v>0</v>
      </c>
      <c r="J91" s="45">
        <v>1</v>
      </c>
      <c r="K91" s="45">
        <v>2</v>
      </c>
      <c r="L91" s="45">
        <v>1</v>
      </c>
      <c r="M91" s="45">
        <v>1</v>
      </c>
      <c r="N91" s="45">
        <v>0</v>
      </c>
      <c r="O91" s="50">
        <f t="shared" si="4"/>
        <v>6</v>
      </c>
    </row>
    <row r="92" spans="1:15" ht="15" customHeight="1">
      <c r="A92" s="59" t="s">
        <v>96</v>
      </c>
      <c r="B92" s="60"/>
      <c r="C92" s="45"/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50">
        <f t="shared" si="4"/>
        <v>0</v>
      </c>
    </row>
    <row r="93" spans="1:15" ht="15" customHeight="1">
      <c r="A93" s="59" t="s">
        <v>89</v>
      </c>
      <c r="B93" s="60"/>
      <c r="C93" s="45">
        <v>1</v>
      </c>
      <c r="D93" s="45">
        <v>0</v>
      </c>
      <c r="E93" s="45">
        <v>2</v>
      </c>
      <c r="F93" s="45">
        <v>1</v>
      </c>
      <c r="G93" s="45">
        <v>0</v>
      </c>
      <c r="H93" s="45">
        <v>0</v>
      </c>
      <c r="I93" s="45">
        <v>0</v>
      </c>
      <c r="J93" s="45">
        <v>1</v>
      </c>
      <c r="K93" s="45">
        <v>1</v>
      </c>
      <c r="L93" s="45">
        <v>0</v>
      </c>
      <c r="M93" s="45">
        <v>1</v>
      </c>
      <c r="N93" s="45">
        <v>0</v>
      </c>
      <c r="O93" s="50">
        <f t="shared" si="4"/>
        <v>4</v>
      </c>
    </row>
    <row r="94" spans="1:15" ht="15" customHeight="1">
      <c r="A94" s="59" t="s">
        <v>53</v>
      </c>
      <c r="B94" s="60"/>
      <c r="C94" s="45">
        <v>1</v>
      </c>
      <c r="D94" s="45">
        <v>0</v>
      </c>
      <c r="E94" s="45">
        <v>0</v>
      </c>
      <c r="F94" s="45">
        <v>1</v>
      </c>
      <c r="G94" s="45">
        <v>1</v>
      </c>
      <c r="H94" s="45">
        <v>4</v>
      </c>
      <c r="I94" s="45">
        <v>0</v>
      </c>
      <c r="J94" s="45">
        <v>3</v>
      </c>
      <c r="K94" s="45">
        <v>3</v>
      </c>
      <c r="L94" s="45">
        <v>0</v>
      </c>
      <c r="M94" s="45">
        <v>3</v>
      </c>
      <c r="N94" s="45">
        <v>1</v>
      </c>
      <c r="O94" s="50">
        <f t="shared" si="4"/>
        <v>7</v>
      </c>
    </row>
    <row r="95" spans="1:15" ht="15" customHeight="1">
      <c r="A95" s="59" t="s">
        <v>64</v>
      </c>
      <c r="B95" s="60"/>
      <c r="C95" s="45"/>
      <c r="D95" s="45">
        <v>0</v>
      </c>
      <c r="E95" s="45">
        <v>0</v>
      </c>
      <c r="F95" s="45">
        <v>4</v>
      </c>
      <c r="G95" s="45">
        <v>1</v>
      </c>
      <c r="H95" s="45">
        <v>5</v>
      </c>
      <c r="I95" s="45">
        <v>3</v>
      </c>
      <c r="J95" s="45">
        <v>1</v>
      </c>
      <c r="K95" s="45">
        <v>4</v>
      </c>
      <c r="L95" s="45">
        <v>2</v>
      </c>
      <c r="M95" s="45">
        <v>3</v>
      </c>
      <c r="N95" s="45">
        <v>0</v>
      </c>
      <c r="O95" s="50">
        <f t="shared" si="4"/>
        <v>10</v>
      </c>
    </row>
    <row r="96" spans="1:15" ht="15" customHeight="1">
      <c r="A96" s="59" t="s">
        <v>46</v>
      </c>
      <c r="B96" s="60"/>
      <c r="C96" s="45">
        <v>1</v>
      </c>
      <c r="D96" s="45">
        <v>0</v>
      </c>
      <c r="E96" s="45">
        <v>0</v>
      </c>
      <c r="F96" s="45">
        <v>0</v>
      </c>
      <c r="G96" s="45">
        <v>0</v>
      </c>
      <c r="H96" s="45">
        <v>3</v>
      </c>
      <c r="I96" s="45">
        <v>2</v>
      </c>
      <c r="J96" s="45">
        <v>1</v>
      </c>
      <c r="K96" s="45">
        <v>9</v>
      </c>
      <c r="L96" s="45">
        <v>2</v>
      </c>
      <c r="M96" s="45">
        <v>4</v>
      </c>
      <c r="N96" s="45">
        <v>0</v>
      </c>
      <c r="O96" s="50">
        <f t="shared" si="4"/>
        <v>4</v>
      </c>
    </row>
    <row r="97" spans="1:15" ht="15" customHeight="1">
      <c r="A97" s="66" t="s">
        <v>97</v>
      </c>
      <c r="B97" s="66"/>
      <c r="C97" s="49">
        <f>SUM(C98:C107)</f>
        <v>61</v>
      </c>
      <c r="D97" s="49">
        <f>SUM(D98:D107)</f>
        <v>43</v>
      </c>
      <c r="E97" s="49">
        <v>75</v>
      </c>
      <c r="F97" s="49">
        <v>49</v>
      </c>
      <c r="G97" s="49">
        <v>45</v>
      </c>
      <c r="H97" s="49">
        <v>49</v>
      </c>
      <c r="I97" s="49">
        <v>35</v>
      </c>
      <c r="J97" s="49">
        <v>48</v>
      </c>
      <c r="K97" s="49">
        <v>106</v>
      </c>
      <c r="L97" s="49">
        <v>72</v>
      </c>
      <c r="M97" s="49">
        <v>80</v>
      </c>
      <c r="N97" s="49">
        <v>40</v>
      </c>
      <c r="O97" s="49">
        <f>SUM(C97:N97)</f>
        <v>703</v>
      </c>
    </row>
    <row r="98" spans="1:15" ht="15" customHeight="1">
      <c r="A98" s="63" t="s">
        <v>98</v>
      </c>
      <c r="B98" s="63"/>
      <c r="C98" s="45">
        <v>9</v>
      </c>
      <c r="D98" s="45">
        <v>3</v>
      </c>
      <c r="E98" s="45">
        <v>3</v>
      </c>
      <c r="F98" s="45">
        <v>1</v>
      </c>
      <c r="G98" s="45">
        <v>1</v>
      </c>
      <c r="H98" s="45">
        <v>5</v>
      </c>
      <c r="I98" s="45">
        <v>1</v>
      </c>
      <c r="J98" s="45">
        <v>1</v>
      </c>
      <c r="K98" s="45">
        <v>0</v>
      </c>
      <c r="L98" s="45">
        <v>2</v>
      </c>
      <c r="M98" s="45">
        <v>4</v>
      </c>
      <c r="N98" s="45">
        <v>2</v>
      </c>
      <c r="O98" s="50">
        <f t="shared" si="4"/>
        <v>22</v>
      </c>
    </row>
    <row r="99" spans="1:15" ht="15" customHeight="1">
      <c r="A99" s="63" t="s">
        <v>99</v>
      </c>
      <c r="B99" s="63"/>
      <c r="C99" s="45">
        <v>9</v>
      </c>
      <c r="D99" s="45">
        <v>3</v>
      </c>
      <c r="E99" s="45">
        <v>10</v>
      </c>
      <c r="F99" s="45">
        <v>4</v>
      </c>
      <c r="G99" s="45">
        <v>7</v>
      </c>
      <c r="H99" s="45">
        <v>11</v>
      </c>
      <c r="I99" s="45">
        <v>7</v>
      </c>
      <c r="J99" s="45">
        <v>10</v>
      </c>
      <c r="K99" s="45">
        <v>34</v>
      </c>
      <c r="L99" s="45">
        <v>11</v>
      </c>
      <c r="M99" s="45">
        <v>9</v>
      </c>
      <c r="N99" s="45">
        <v>7</v>
      </c>
      <c r="O99" s="50">
        <f t="shared" si="4"/>
        <v>44</v>
      </c>
    </row>
    <row r="100" spans="1:15" ht="15" customHeight="1">
      <c r="A100" s="63" t="s">
        <v>100</v>
      </c>
      <c r="B100" s="63"/>
      <c r="C100" s="45">
        <v>1</v>
      </c>
      <c r="D100" s="45">
        <v>3</v>
      </c>
      <c r="E100" s="45">
        <v>5</v>
      </c>
      <c r="F100" s="45">
        <v>5</v>
      </c>
      <c r="G100" s="45">
        <v>3</v>
      </c>
      <c r="H100" s="45">
        <v>3</v>
      </c>
      <c r="I100" s="45">
        <v>5</v>
      </c>
      <c r="J100" s="45">
        <v>0</v>
      </c>
      <c r="K100" s="45">
        <v>0</v>
      </c>
      <c r="L100" s="45">
        <v>2</v>
      </c>
      <c r="M100" s="45">
        <v>2</v>
      </c>
      <c r="N100" s="45">
        <v>1</v>
      </c>
      <c r="O100" s="50">
        <f t="shared" si="4"/>
        <v>20</v>
      </c>
    </row>
    <row r="101" spans="1:15" ht="15" customHeight="1">
      <c r="A101" s="63" t="s">
        <v>101</v>
      </c>
      <c r="B101" s="63"/>
      <c r="C101" s="45">
        <v>1</v>
      </c>
      <c r="D101" s="45">
        <v>6</v>
      </c>
      <c r="E101" s="45">
        <v>6</v>
      </c>
      <c r="F101" s="45">
        <v>2</v>
      </c>
      <c r="G101" s="45">
        <v>4</v>
      </c>
      <c r="H101" s="45">
        <v>1</v>
      </c>
      <c r="I101" s="45">
        <v>3</v>
      </c>
      <c r="J101" s="45">
        <v>0</v>
      </c>
      <c r="K101" s="45">
        <v>4</v>
      </c>
      <c r="L101" s="45">
        <v>2</v>
      </c>
      <c r="M101" s="45">
        <v>11</v>
      </c>
      <c r="N101" s="45">
        <v>2</v>
      </c>
      <c r="O101" s="50">
        <f t="shared" si="4"/>
        <v>20</v>
      </c>
    </row>
    <row r="102" spans="1:15" ht="15" customHeight="1">
      <c r="A102" s="63" t="s">
        <v>102</v>
      </c>
      <c r="B102" s="63"/>
      <c r="C102" s="45"/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1</v>
      </c>
      <c r="N102" s="45">
        <v>0</v>
      </c>
      <c r="O102" s="50">
        <f t="shared" si="4"/>
        <v>0</v>
      </c>
    </row>
    <row r="103" spans="1:15" ht="15" customHeight="1">
      <c r="A103" s="63" t="s">
        <v>53</v>
      </c>
      <c r="B103" s="63"/>
      <c r="C103" s="45">
        <v>14</v>
      </c>
      <c r="D103" s="45">
        <v>6</v>
      </c>
      <c r="E103" s="45">
        <v>9</v>
      </c>
      <c r="F103" s="45">
        <v>1</v>
      </c>
      <c r="G103" s="45">
        <v>4</v>
      </c>
      <c r="H103" s="45">
        <v>0</v>
      </c>
      <c r="I103" s="45">
        <v>2</v>
      </c>
      <c r="J103" s="45">
        <v>3</v>
      </c>
      <c r="K103" s="45">
        <v>11</v>
      </c>
      <c r="L103" s="45">
        <v>9</v>
      </c>
      <c r="M103" s="45">
        <v>19</v>
      </c>
      <c r="N103" s="45">
        <v>8</v>
      </c>
      <c r="O103" s="50">
        <f t="shared" si="4"/>
        <v>34</v>
      </c>
    </row>
    <row r="104" spans="1:15" ht="15" customHeight="1">
      <c r="A104" s="63" t="s">
        <v>103</v>
      </c>
      <c r="B104" s="63"/>
      <c r="C104" s="45"/>
      <c r="D104" s="45">
        <v>0</v>
      </c>
      <c r="E104" s="45">
        <v>1</v>
      </c>
      <c r="F104" s="45">
        <v>2</v>
      </c>
      <c r="G104" s="45">
        <v>0</v>
      </c>
      <c r="H104" s="45">
        <v>0</v>
      </c>
      <c r="I104" s="45">
        <v>0</v>
      </c>
      <c r="J104" s="45">
        <v>0</v>
      </c>
      <c r="K104" s="45">
        <v>1</v>
      </c>
      <c r="L104" s="45">
        <v>1</v>
      </c>
      <c r="M104" s="45">
        <v>0</v>
      </c>
      <c r="N104" s="45">
        <v>0</v>
      </c>
      <c r="O104" s="50">
        <f t="shared" si="4"/>
        <v>3</v>
      </c>
    </row>
    <row r="105" spans="1:15" ht="15" customHeight="1">
      <c r="A105" s="63" t="s">
        <v>104</v>
      </c>
      <c r="B105" s="63"/>
      <c r="C105" s="45">
        <v>1</v>
      </c>
      <c r="D105" s="45">
        <v>0</v>
      </c>
      <c r="E105" s="45">
        <v>1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1</v>
      </c>
      <c r="L105" s="45">
        <v>0</v>
      </c>
      <c r="M105" s="45">
        <v>1</v>
      </c>
      <c r="N105" s="45">
        <v>0</v>
      </c>
      <c r="O105" s="50">
        <f t="shared" si="4"/>
        <v>2</v>
      </c>
    </row>
    <row r="106" spans="1:15" ht="15" customHeight="1">
      <c r="A106" s="63" t="s">
        <v>64</v>
      </c>
      <c r="B106" s="63"/>
      <c r="C106" s="45">
        <v>22</v>
      </c>
      <c r="D106" s="45">
        <v>14</v>
      </c>
      <c r="E106" s="45">
        <v>29</v>
      </c>
      <c r="F106" s="45">
        <v>19</v>
      </c>
      <c r="G106" s="45">
        <v>11</v>
      </c>
      <c r="H106" s="45">
        <v>15</v>
      </c>
      <c r="I106" s="45">
        <v>11</v>
      </c>
      <c r="J106" s="45">
        <v>9</v>
      </c>
      <c r="K106" s="45">
        <v>27</v>
      </c>
      <c r="L106" s="45">
        <v>15</v>
      </c>
      <c r="M106" s="45">
        <v>8</v>
      </c>
      <c r="N106" s="45">
        <v>5</v>
      </c>
      <c r="O106" s="50">
        <f t="shared" si="4"/>
        <v>110</v>
      </c>
    </row>
    <row r="107" spans="1:15" ht="15" customHeight="1">
      <c r="A107" s="63" t="s">
        <v>46</v>
      </c>
      <c r="B107" s="63"/>
      <c r="C107" s="45">
        <v>4</v>
      </c>
      <c r="D107" s="45">
        <v>8</v>
      </c>
      <c r="E107" s="45">
        <v>11</v>
      </c>
      <c r="F107" s="45">
        <v>15</v>
      </c>
      <c r="G107" s="45">
        <v>15</v>
      </c>
      <c r="H107" s="45">
        <v>14</v>
      </c>
      <c r="I107" s="45">
        <v>6</v>
      </c>
      <c r="J107" s="45">
        <v>25</v>
      </c>
      <c r="K107" s="45">
        <v>28</v>
      </c>
      <c r="L107" s="45">
        <v>30</v>
      </c>
      <c r="M107" s="45">
        <v>25</v>
      </c>
      <c r="N107" s="45">
        <v>15</v>
      </c>
      <c r="O107" s="50">
        <f t="shared" si="4"/>
        <v>67</v>
      </c>
    </row>
    <row r="108" spans="1:15" ht="15" customHeight="1">
      <c r="A108" s="66" t="s">
        <v>105</v>
      </c>
      <c r="B108" s="66"/>
      <c r="C108" s="49">
        <f>SUM(C109:C112)</f>
        <v>3</v>
      </c>
      <c r="D108" s="49">
        <f>SUM(D109:D112)</f>
        <v>2</v>
      </c>
      <c r="E108" s="49">
        <v>2</v>
      </c>
      <c r="F108" s="49">
        <v>4</v>
      </c>
      <c r="G108" s="49">
        <v>2</v>
      </c>
      <c r="H108" s="49">
        <v>0</v>
      </c>
      <c r="I108" s="49">
        <v>5</v>
      </c>
      <c r="J108" s="49">
        <v>4</v>
      </c>
      <c r="K108" s="49">
        <v>39</v>
      </c>
      <c r="L108" s="49">
        <v>1</v>
      </c>
      <c r="M108" s="49">
        <v>1</v>
      </c>
      <c r="N108" s="49">
        <v>6</v>
      </c>
      <c r="O108" s="49">
        <f>SUM(C108:N108)</f>
        <v>69</v>
      </c>
    </row>
    <row r="109" spans="1:15" ht="15" customHeight="1">
      <c r="A109" s="59" t="s">
        <v>53</v>
      </c>
      <c r="B109" s="60"/>
      <c r="C109" s="45">
        <v>2</v>
      </c>
      <c r="D109" s="45">
        <v>0</v>
      </c>
      <c r="E109" s="45">
        <v>1</v>
      </c>
      <c r="F109" s="45">
        <v>3</v>
      </c>
      <c r="G109" s="45">
        <v>0</v>
      </c>
      <c r="H109" s="45">
        <v>0</v>
      </c>
      <c r="I109" s="45">
        <v>4</v>
      </c>
      <c r="J109" s="45">
        <v>3</v>
      </c>
      <c r="K109" s="45">
        <v>24</v>
      </c>
      <c r="L109" s="45">
        <v>1</v>
      </c>
      <c r="M109" s="45">
        <v>0</v>
      </c>
      <c r="N109" s="45">
        <v>4</v>
      </c>
      <c r="O109" s="50">
        <f t="shared" si="4"/>
        <v>6</v>
      </c>
    </row>
    <row r="110" spans="1:15" ht="15" customHeight="1">
      <c r="A110" s="59" t="s">
        <v>106</v>
      </c>
      <c r="B110" s="60"/>
      <c r="C110" s="45"/>
      <c r="D110" s="45">
        <v>0</v>
      </c>
      <c r="E110" s="45">
        <v>1</v>
      </c>
      <c r="F110" s="45">
        <v>1</v>
      </c>
      <c r="G110" s="45">
        <v>1</v>
      </c>
      <c r="H110" s="45">
        <v>0</v>
      </c>
      <c r="I110" s="45">
        <v>1</v>
      </c>
      <c r="J110" s="45">
        <v>0</v>
      </c>
      <c r="K110" s="45">
        <v>10</v>
      </c>
      <c r="L110" s="45">
        <v>0</v>
      </c>
      <c r="M110" s="45">
        <v>0</v>
      </c>
      <c r="N110" s="45">
        <v>0</v>
      </c>
      <c r="O110" s="50">
        <f t="shared" si="4"/>
        <v>3</v>
      </c>
    </row>
    <row r="111" spans="1:15" ht="15" customHeight="1">
      <c r="A111" s="59" t="s">
        <v>64</v>
      </c>
      <c r="B111" s="60"/>
      <c r="C111" s="45">
        <v>1</v>
      </c>
      <c r="D111" s="45">
        <v>2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5</v>
      </c>
      <c r="L111" s="45">
        <v>0</v>
      </c>
      <c r="M111" s="45">
        <v>0</v>
      </c>
      <c r="N111" s="45">
        <v>0</v>
      </c>
      <c r="O111" s="50">
        <f t="shared" si="4"/>
        <v>3</v>
      </c>
    </row>
    <row r="112" spans="1:15" ht="15" customHeight="1">
      <c r="A112" s="59" t="s">
        <v>46</v>
      </c>
      <c r="B112" s="60"/>
      <c r="C112" s="45"/>
      <c r="D112" s="45">
        <v>0</v>
      </c>
      <c r="E112" s="45">
        <v>0</v>
      </c>
      <c r="F112" s="45">
        <v>0</v>
      </c>
      <c r="G112" s="45">
        <v>1</v>
      </c>
      <c r="H112" s="45">
        <v>0</v>
      </c>
      <c r="I112" s="45">
        <v>0</v>
      </c>
      <c r="J112" s="45">
        <v>1</v>
      </c>
      <c r="K112" s="45">
        <v>0</v>
      </c>
      <c r="L112" s="45">
        <v>0</v>
      </c>
      <c r="M112" s="45">
        <v>1</v>
      </c>
      <c r="N112" s="45">
        <v>2</v>
      </c>
      <c r="O112" s="50">
        <f t="shared" si="4"/>
        <v>1</v>
      </c>
    </row>
    <row r="113" spans="1:15" ht="15" customHeight="1">
      <c r="A113" s="66" t="s">
        <v>107</v>
      </c>
      <c r="B113" s="66"/>
      <c r="C113" s="49">
        <f>SUM(C114:C123)</f>
        <v>234</v>
      </c>
      <c r="D113" s="49">
        <f>SUM(D114:D123)</f>
        <v>346</v>
      </c>
      <c r="E113" s="49">
        <v>321</v>
      </c>
      <c r="F113" s="49">
        <v>394</v>
      </c>
      <c r="G113" s="49">
        <v>680</v>
      </c>
      <c r="H113" s="49">
        <v>686</v>
      </c>
      <c r="I113" s="49">
        <v>409</v>
      </c>
      <c r="J113" s="49">
        <v>186</v>
      </c>
      <c r="K113" s="49">
        <v>315</v>
      </c>
      <c r="L113" s="49">
        <v>462</v>
      </c>
      <c r="M113" s="49">
        <v>701</v>
      </c>
      <c r="N113" s="49">
        <v>433</v>
      </c>
      <c r="O113" s="49">
        <f>SUM(C113:N113)</f>
        <v>5167</v>
      </c>
    </row>
    <row r="114" spans="1:15" ht="15" customHeight="1">
      <c r="A114" s="63" t="s">
        <v>108</v>
      </c>
      <c r="B114" s="63"/>
      <c r="C114" s="45">
        <v>7</v>
      </c>
      <c r="D114" s="45">
        <v>4</v>
      </c>
      <c r="E114" s="45">
        <v>0</v>
      </c>
      <c r="F114" s="45">
        <v>10</v>
      </c>
      <c r="G114" s="45">
        <v>16</v>
      </c>
      <c r="H114" s="45">
        <v>18</v>
      </c>
      <c r="I114" s="45">
        <v>5</v>
      </c>
      <c r="J114" s="45">
        <v>12</v>
      </c>
      <c r="K114" s="45">
        <v>13</v>
      </c>
      <c r="L114" s="45">
        <v>10</v>
      </c>
      <c r="M114" s="45">
        <v>10</v>
      </c>
      <c r="N114" s="45">
        <v>16</v>
      </c>
      <c r="O114" s="50">
        <f t="shared" si="4"/>
        <v>55</v>
      </c>
    </row>
    <row r="115" spans="1:15" ht="15" customHeight="1">
      <c r="A115" s="63" t="s">
        <v>109</v>
      </c>
      <c r="B115" s="63"/>
      <c r="C115" s="45">
        <v>9</v>
      </c>
      <c r="D115" s="45">
        <v>5</v>
      </c>
      <c r="E115" s="45">
        <v>4</v>
      </c>
      <c r="F115" s="45">
        <v>5</v>
      </c>
      <c r="G115" s="45">
        <v>31</v>
      </c>
      <c r="H115" s="45">
        <v>25</v>
      </c>
      <c r="I115" s="45">
        <v>23</v>
      </c>
      <c r="J115" s="45">
        <v>22</v>
      </c>
      <c r="K115" s="45">
        <v>9</v>
      </c>
      <c r="L115" s="45">
        <v>6</v>
      </c>
      <c r="M115" s="45">
        <v>9</v>
      </c>
      <c r="N115" s="45">
        <v>4</v>
      </c>
      <c r="O115" s="50">
        <f t="shared" si="4"/>
        <v>79</v>
      </c>
    </row>
    <row r="116" spans="1:15" ht="15" customHeight="1">
      <c r="A116" s="63" t="s">
        <v>110</v>
      </c>
      <c r="B116" s="63"/>
      <c r="C116" s="45">
        <v>26</v>
      </c>
      <c r="D116" s="45">
        <v>93</v>
      </c>
      <c r="E116" s="45">
        <v>55</v>
      </c>
      <c r="F116" s="45">
        <v>77</v>
      </c>
      <c r="G116" s="45">
        <v>223</v>
      </c>
      <c r="H116" s="45">
        <v>276</v>
      </c>
      <c r="I116" s="45">
        <v>121</v>
      </c>
      <c r="J116" s="45">
        <v>49</v>
      </c>
      <c r="K116" s="45">
        <v>95</v>
      </c>
      <c r="L116" s="45">
        <v>171</v>
      </c>
      <c r="M116" s="45">
        <v>404</v>
      </c>
      <c r="N116" s="45">
        <v>224</v>
      </c>
      <c r="O116" s="50">
        <f t="shared" si="4"/>
        <v>750</v>
      </c>
    </row>
    <row r="117" spans="1:15" ht="15" customHeight="1">
      <c r="A117" s="63" t="s">
        <v>53</v>
      </c>
      <c r="B117" s="63"/>
      <c r="C117" s="45">
        <v>23</v>
      </c>
      <c r="D117" s="45">
        <v>17</v>
      </c>
      <c r="E117" s="45">
        <v>24</v>
      </c>
      <c r="F117" s="45">
        <v>13</v>
      </c>
      <c r="G117" s="45">
        <v>16</v>
      </c>
      <c r="H117" s="45">
        <v>14</v>
      </c>
      <c r="I117" s="45">
        <v>31</v>
      </c>
      <c r="J117" s="45">
        <v>4</v>
      </c>
      <c r="K117" s="45">
        <v>27</v>
      </c>
      <c r="L117" s="45">
        <v>30</v>
      </c>
      <c r="M117" s="45">
        <v>44</v>
      </c>
      <c r="N117" s="45">
        <v>29</v>
      </c>
      <c r="O117" s="50">
        <f t="shared" si="4"/>
        <v>107</v>
      </c>
    </row>
    <row r="118" spans="1:15" ht="15" customHeight="1">
      <c r="A118" s="63" t="s">
        <v>111</v>
      </c>
      <c r="B118" s="63"/>
      <c r="C118" s="45">
        <v>40</v>
      </c>
      <c r="D118" s="45">
        <v>67</v>
      </c>
      <c r="E118" s="45">
        <v>62</v>
      </c>
      <c r="F118" s="45">
        <v>57</v>
      </c>
      <c r="G118" s="45">
        <v>56</v>
      </c>
      <c r="H118" s="45">
        <v>94</v>
      </c>
      <c r="I118" s="45">
        <v>34</v>
      </c>
      <c r="J118" s="45">
        <v>22</v>
      </c>
      <c r="K118" s="45">
        <v>23</v>
      </c>
      <c r="L118" s="45">
        <v>29</v>
      </c>
      <c r="M118" s="45">
        <v>26</v>
      </c>
      <c r="N118" s="45">
        <v>37</v>
      </c>
      <c r="O118" s="50">
        <f t="shared" si="4"/>
        <v>376</v>
      </c>
    </row>
    <row r="119" spans="1:15" ht="15" customHeight="1">
      <c r="A119" s="63" t="s">
        <v>112</v>
      </c>
      <c r="B119" s="63"/>
      <c r="C119" s="45">
        <v>38</v>
      </c>
      <c r="D119" s="45">
        <v>46</v>
      </c>
      <c r="E119" s="45">
        <v>26</v>
      </c>
      <c r="F119" s="45">
        <v>14</v>
      </c>
      <c r="G119" s="45">
        <v>64</v>
      </c>
      <c r="H119" s="45">
        <v>53</v>
      </c>
      <c r="I119" s="45">
        <v>22</v>
      </c>
      <c r="J119" s="45">
        <v>25</v>
      </c>
      <c r="K119" s="45">
        <v>41</v>
      </c>
      <c r="L119" s="45">
        <v>50</v>
      </c>
      <c r="M119" s="45">
        <v>53</v>
      </c>
      <c r="N119" s="45">
        <v>25</v>
      </c>
      <c r="O119" s="50">
        <f t="shared" si="4"/>
        <v>241</v>
      </c>
    </row>
    <row r="120" spans="1:15" ht="15" customHeight="1">
      <c r="A120" s="63" t="s">
        <v>64</v>
      </c>
      <c r="B120" s="63"/>
      <c r="C120" s="45">
        <v>23</v>
      </c>
      <c r="D120" s="45">
        <v>21</v>
      </c>
      <c r="E120" s="45">
        <v>27</v>
      </c>
      <c r="F120" s="45">
        <v>36</v>
      </c>
      <c r="G120" s="45">
        <v>39</v>
      </c>
      <c r="H120" s="45">
        <v>32</v>
      </c>
      <c r="I120" s="45">
        <v>38</v>
      </c>
      <c r="J120" s="45">
        <v>23</v>
      </c>
      <c r="K120" s="45">
        <v>23</v>
      </c>
      <c r="L120" s="45">
        <v>25</v>
      </c>
      <c r="M120" s="45">
        <v>24</v>
      </c>
      <c r="N120" s="45">
        <v>7</v>
      </c>
      <c r="O120" s="50">
        <f t="shared" si="4"/>
        <v>178</v>
      </c>
    </row>
    <row r="121" spans="1:15" ht="15" customHeight="1">
      <c r="A121" s="63" t="s">
        <v>85</v>
      </c>
      <c r="B121" s="63"/>
      <c r="C121" s="45"/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1</v>
      </c>
      <c r="K121" s="45">
        <v>0</v>
      </c>
      <c r="L121" s="45">
        <v>0</v>
      </c>
      <c r="M121" s="45">
        <v>0</v>
      </c>
      <c r="N121" s="45">
        <v>0</v>
      </c>
      <c r="O121" s="50">
        <f t="shared" si="4"/>
        <v>0</v>
      </c>
    </row>
    <row r="122" spans="1:15" ht="15" customHeight="1">
      <c r="A122" s="63" t="s">
        <v>113</v>
      </c>
      <c r="B122" s="63"/>
      <c r="C122" s="45">
        <v>38</v>
      </c>
      <c r="D122" s="45">
        <v>69</v>
      </c>
      <c r="E122" s="45">
        <v>94</v>
      </c>
      <c r="F122" s="45">
        <v>134</v>
      </c>
      <c r="G122" s="45">
        <v>165</v>
      </c>
      <c r="H122" s="45">
        <v>69</v>
      </c>
      <c r="I122" s="45">
        <v>43</v>
      </c>
      <c r="J122" s="45">
        <v>9</v>
      </c>
      <c r="K122" s="45">
        <v>23</v>
      </c>
      <c r="L122" s="45">
        <v>35</v>
      </c>
      <c r="M122" s="45">
        <v>44</v>
      </c>
      <c r="N122" s="45">
        <v>40</v>
      </c>
      <c r="O122" s="50">
        <f t="shared" si="4"/>
        <v>569</v>
      </c>
    </row>
    <row r="123" spans="1:15" ht="15" customHeight="1">
      <c r="A123" s="63" t="s">
        <v>46</v>
      </c>
      <c r="B123" s="63"/>
      <c r="C123" s="45">
        <v>30</v>
      </c>
      <c r="D123" s="45">
        <v>24</v>
      </c>
      <c r="E123" s="45">
        <v>29</v>
      </c>
      <c r="F123" s="45">
        <v>48</v>
      </c>
      <c r="G123" s="45">
        <v>70</v>
      </c>
      <c r="H123" s="45">
        <v>105</v>
      </c>
      <c r="I123" s="45">
        <v>92</v>
      </c>
      <c r="J123" s="45">
        <v>32</v>
      </c>
      <c r="K123" s="45">
        <v>61</v>
      </c>
      <c r="L123" s="45">
        <v>106</v>
      </c>
      <c r="M123" s="45">
        <v>87</v>
      </c>
      <c r="N123" s="45">
        <v>51</v>
      </c>
      <c r="O123" s="50">
        <f t="shared" si="4"/>
        <v>306</v>
      </c>
    </row>
    <row r="124" spans="1:15" ht="15">
      <c r="A124" s="66" t="s">
        <v>114</v>
      </c>
      <c r="B124" s="66"/>
      <c r="C124" s="49">
        <f>SUM(C125:C132)</f>
        <v>4</v>
      </c>
      <c r="D124" s="49">
        <f>SUM(D125:D132)</f>
        <v>7</v>
      </c>
      <c r="E124" s="49">
        <v>6</v>
      </c>
      <c r="F124" s="49">
        <v>6</v>
      </c>
      <c r="G124" s="49">
        <v>8</v>
      </c>
      <c r="H124" s="49">
        <v>12</v>
      </c>
      <c r="I124" s="49">
        <v>3</v>
      </c>
      <c r="J124" s="49">
        <v>1</v>
      </c>
      <c r="K124" s="49">
        <v>10</v>
      </c>
      <c r="L124" s="49">
        <v>8</v>
      </c>
      <c r="M124" s="49">
        <v>5</v>
      </c>
      <c r="N124" s="49">
        <v>11</v>
      </c>
      <c r="O124" s="49">
        <f>SUM(C124:N124)</f>
        <v>81</v>
      </c>
    </row>
    <row r="125" spans="1:15" ht="15" customHeight="1">
      <c r="A125" s="63" t="s">
        <v>115</v>
      </c>
      <c r="B125" s="63"/>
      <c r="C125" s="45"/>
      <c r="D125" s="45">
        <v>2</v>
      </c>
      <c r="E125" s="45">
        <v>1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1</v>
      </c>
      <c r="N125" s="45">
        <v>0</v>
      </c>
      <c r="O125" s="50">
        <f t="shared" si="4"/>
        <v>3</v>
      </c>
    </row>
    <row r="126" spans="1:15" ht="15" customHeight="1">
      <c r="A126" s="63" t="s">
        <v>74</v>
      </c>
      <c r="B126" s="63"/>
      <c r="C126" s="45"/>
      <c r="D126" s="45">
        <v>0</v>
      </c>
      <c r="E126" s="45">
        <v>1</v>
      </c>
      <c r="F126" s="45">
        <v>0</v>
      </c>
      <c r="G126" s="45">
        <v>1</v>
      </c>
      <c r="H126" s="45">
        <v>2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50">
        <f t="shared" si="4"/>
        <v>4</v>
      </c>
    </row>
    <row r="127" spans="1:15" ht="15" customHeight="1">
      <c r="A127" s="63" t="s">
        <v>116</v>
      </c>
      <c r="B127" s="63"/>
      <c r="C127" s="45"/>
      <c r="D127" s="45">
        <v>3</v>
      </c>
      <c r="E127" s="45">
        <v>0</v>
      </c>
      <c r="F127" s="45">
        <v>0</v>
      </c>
      <c r="G127" s="45">
        <v>0</v>
      </c>
      <c r="H127" s="45">
        <v>2</v>
      </c>
      <c r="I127" s="45">
        <v>1</v>
      </c>
      <c r="J127" s="45">
        <v>0</v>
      </c>
      <c r="K127" s="45">
        <v>1</v>
      </c>
      <c r="L127" s="45">
        <v>0</v>
      </c>
      <c r="M127" s="45">
        <v>0</v>
      </c>
      <c r="N127" s="45">
        <v>0</v>
      </c>
      <c r="O127" s="50">
        <f t="shared" si="4"/>
        <v>5</v>
      </c>
    </row>
    <row r="128" spans="1:15" ht="15" customHeight="1">
      <c r="A128" s="63" t="s">
        <v>53</v>
      </c>
      <c r="B128" s="63"/>
      <c r="C128" s="45">
        <v>1</v>
      </c>
      <c r="D128" s="45">
        <v>0</v>
      </c>
      <c r="E128" s="45">
        <v>2</v>
      </c>
      <c r="F128" s="45">
        <v>1</v>
      </c>
      <c r="G128" s="45">
        <v>3</v>
      </c>
      <c r="H128" s="45">
        <v>1</v>
      </c>
      <c r="I128" s="45">
        <v>0</v>
      </c>
      <c r="J128" s="45">
        <v>0</v>
      </c>
      <c r="K128" s="45">
        <v>2</v>
      </c>
      <c r="L128" s="45">
        <v>2</v>
      </c>
      <c r="M128" s="45">
        <v>1</v>
      </c>
      <c r="N128" s="45">
        <v>5</v>
      </c>
      <c r="O128" s="50">
        <f t="shared" si="4"/>
        <v>8</v>
      </c>
    </row>
    <row r="129" spans="1:15" ht="15" customHeight="1">
      <c r="A129" s="63" t="s">
        <v>117</v>
      </c>
      <c r="B129" s="63"/>
      <c r="C129" s="45"/>
      <c r="D129" s="45">
        <v>0</v>
      </c>
      <c r="E129" s="45">
        <v>0</v>
      </c>
      <c r="F129" s="45">
        <v>2</v>
      </c>
      <c r="G129" s="45">
        <v>0</v>
      </c>
      <c r="H129" s="45">
        <v>0</v>
      </c>
      <c r="I129" s="45">
        <v>0</v>
      </c>
      <c r="J129" s="45">
        <v>0</v>
      </c>
      <c r="K129" s="45">
        <v>1</v>
      </c>
      <c r="L129" s="45">
        <v>2</v>
      </c>
      <c r="M129" s="45">
        <v>0</v>
      </c>
      <c r="N129" s="45">
        <v>1</v>
      </c>
      <c r="O129" s="50">
        <f t="shared" si="4"/>
        <v>2</v>
      </c>
    </row>
    <row r="130" spans="1:15" ht="15" customHeight="1">
      <c r="A130" s="63" t="s">
        <v>64</v>
      </c>
      <c r="B130" s="63"/>
      <c r="C130" s="45">
        <v>3</v>
      </c>
      <c r="D130" s="45">
        <v>2</v>
      </c>
      <c r="E130" s="45">
        <v>2</v>
      </c>
      <c r="F130" s="45">
        <v>2</v>
      </c>
      <c r="G130" s="45">
        <v>1</v>
      </c>
      <c r="H130" s="45">
        <v>3</v>
      </c>
      <c r="I130" s="45">
        <v>0</v>
      </c>
      <c r="J130" s="45">
        <v>0</v>
      </c>
      <c r="K130" s="45">
        <v>5</v>
      </c>
      <c r="L130" s="45">
        <v>1</v>
      </c>
      <c r="M130" s="45">
        <v>1</v>
      </c>
      <c r="N130" s="45">
        <v>2</v>
      </c>
      <c r="O130" s="50">
        <f t="shared" si="4"/>
        <v>13</v>
      </c>
    </row>
    <row r="131" spans="1:15" ht="15" customHeight="1">
      <c r="A131" s="63" t="s">
        <v>46</v>
      </c>
      <c r="B131" s="63"/>
      <c r="C131" s="45"/>
      <c r="D131" s="45">
        <v>0</v>
      </c>
      <c r="E131" s="45">
        <v>0</v>
      </c>
      <c r="F131" s="45">
        <v>1</v>
      </c>
      <c r="G131" s="45">
        <v>3</v>
      </c>
      <c r="H131" s="45">
        <v>4</v>
      </c>
      <c r="I131" s="45">
        <v>2</v>
      </c>
      <c r="J131" s="45">
        <v>1</v>
      </c>
      <c r="K131" s="45">
        <v>1</v>
      </c>
      <c r="L131" s="45">
        <v>3</v>
      </c>
      <c r="M131" s="45">
        <v>2</v>
      </c>
      <c r="N131" s="45">
        <v>4</v>
      </c>
      <c r="O131" s="50">
        <f t="shared" si="4"/>
        <v>8</v>
      </c>
    </row>
    <row r="132" spans="1:15" ht="15" customHeight="1">
      <c r="A132" s="63" t="s">
        <v>118</v>
      </c>
      <c r="B132" s="63"/>
      <c r="C132" s="45"/>
      <c r="D132" s="4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50">
        <f t="shared" si="4"/>
        <v>0</v>
      </c>
    </row>
    <row r="133" spans="1:15" ht="15" customHeight="1">
      <c r="A133" s="66" t="s">
        <v>119</v>
      </c>
      <c r="B133" s="66"/>
      <c r="C133" s="48">
        <f>SUM(C134:C168)</f>
        <v>352</v>
      </c>
      <c r="D133" s="48">
        <f>SUM(D134:D168)</f>
        <v>312</v>
      </c>
      <c r="E133" s="48">
        <v>457</v>
      </c>
      <c r="F133" s="48">
        <v>450</v>
      </c>
      <c r="G133" s="48">
        <v>533</v>
      </c>
      <c r="H133" s="48">
        <v>553</v>
      </c>
      <c r="I133" s="48">
        <v>654</v>
      </c>
      <c r="J133" s="48">
        <v>479</v>
      </c>
      <c r="K133" s="48">
        <v>631</v>
      </c>
      <c r="L133" s="48">
        <v>473</v>
      </c>
      <c r="M133" s="48">
        <v>556</v>
      </c>
      <c r="N133" s="48">
        <v>536</v>
      </c>
      <c r="O133" s="49">
        <f>SUM(C133:N133)</f>
        <v>5986</v>
      </c>
    </row>
    <row r="134" spans="1:15" ht="15" customHeight="1">
      <c r="A134" s="63" t="s">
        <v>120</v>
      </c>
      <c r="B134" s="63"/>
      <c r="C134" s="45">
        <v>2</v>
      </c>
      <c r="D134" s="45">
        <v>5</v>
      </c>
      <c r="E134" s="45">
        <v>1</v>
      </c>
      <c r="F134" s="45">
        <v>4</v>
      </c>
      <c r="G134" s="45">
        <v>6</v>
      </c>
      <c r="H134" s="45">
        <v>1</v>
      </c>
      <c r="I134" s="45">
        <v>4</v>
      </c>
      <c r="J134" s="45">
        <v>2</v>
      </c>
      <c r="K134" s="45">
        <v>2</v>
      </c>
      <c r="L134" s="45">
        <v>6</v>
      </c>
      <c r="M134" s="45">
        <v>0</v>
      </c>
      <c r="N134" s="45">
        <v>0</v>
      </c>
      <c r="O134" s="50">
        <f t="shared" si="4"/>
        <v>19</v>
      </c>
    </row>
    <row r="135" spans="1:15" ht="15" customHeight="1">
      <c r="A135" s="59" t="s">
        <v>121</v>
      </c>
      <c r="B135" s="60"/>
      <c r="C135" s="45"/>
      <c r="D135" s="45">
        <v>0</v>
      </c>
      <c r="E135" s="45">
        <v>0</v>
      </c>
      <c r="F135" s="45">
        <v>6</v>
      </c>
      <c r="G135" s="45">
        <v>12</v>
      </c>
      <c r="H135" s="45">
        <v>5</v>
      </c>
      <c r="I135" s="45">
        <v>3</v>
      </c>
      <c r="J135" s="45">
        <v>1</v>
      </c>
      <c r="K135" s="45">
        <v>2</v>
      </c>
      <c r="L135" s="45">
        <v>1</v>
      </c>
      <c r="M135" s="45">
        <v>0</v>
      </c>
      <c r="N135" s="45">
        <v>2</v>
      </c>
      <c r="O135" s="50">
        <f t="shared" si="4"/>
        <v>23</v>
      </c>
    </row>
    <row r="136" spans="1:15" ht="15" customHeight="1">
      <c r="A136" s="63" t="s">
        <v>122</v>
      </c>
      <c r="B136" s="63"/>
      <c r="C136" s="45"/>
      <c r="D136" s="45">
        <v>0</v>
      </c>
      <c r="E136" s="45">
        <v>1</v>
      </c>
      <c r="F136" s="45">
        <v>1</v>
      </c>
      <c r="G136" s="45">
        <v>0</v>
      </c>
      <c r="H136" s="45">
        <v>0</v>
      </c>
      <c r="I136" s="45">
        <v>1</v>
      </c>
      <c r="J136" s="45">
        <v>0</v>
      </c>
      <c r="K136" s="45">
        <v>1</v>
      </c>
      <c r="L136" s="45">
        <v>0</v>
      </c>
      <c r="M136" s="45">
        <v>0</v>
      </c>
      <c r="N136" s="45">
        <v>0</v>
      </c>
      <c r="O136" s="50">
        <f t="shared" si="4"/>
        <v>2</v>
      </c>
    </row>
    <row r="137" spans="1:15" ht="15" customHeight="1">
      <c r="A137" s="63" t="s">
        <v>123</v>
      </c>
      <c r="B137" s="63"/>
      <c r="C137" s="45"/>
      <c r="D137" s="45">
        <v>1</v>
      </c>
      <c r="E137" s="45">
        <v>0</v>
      </c>
      <c r="F137" s="45">
        <v>0</v>
      </c>
      <c r="G137" s="45">
        <v>3</v>
      </c>
      <c r="H137" s="45">
        <v>1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50">
        <f t="shared" si="4"/>
        <v>5</v>
      </c>
    </row>
    <row r="138" spans="1:15" ht="15" customHeight="1">
      <c r="A138" s="63" t="s">
        <v>124</v>
      </c>
      <c r="B138" s="63"/>
      <c r="C138" s="45">
        <v>17</v>
      </c>
      <c r="D138" s="45">
        <v>0</v>
      </c>
      <c r="E138" s="45">
        <v>0</v>
      </c>
      <c r="F138" s="45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1</v>
      </c>
      <c r="O138" s="50">
        <f t="shared" si="4"/>
        <v>17</v>
      </c>
    </row>
    <row r="139" spans="1:15" ht="15" customHeight="1">
      <c r="A139" s="63" t="s">
        <v>53</v>
      </c>
      <c r="B139" s="63"/>
      <c r="C139" s="45">
        <v>40</v>
      </c>
      <c r="D139" s="45">
        <v>39</v>
      </c>
      <c r="E139" s="45">
        <v>42</v>
      </c>
      <c r="F139" s="45">
        <v>33</v>
      </c>
      <c r="G139" s="45">
        <v>59</v>
      </c>
      <c r="H139" s="45">
        <v>53</v>
      </c>
      <c r="I139" s="45">
        <v>90</v>
      </c>
      <c r="J139" s="45">
        <v>80</v>
      </c>
      <c r="K139" s="45">
        <v>109</v>
      </c>
      <c r="L139" s="45">
        <v>51</v>
      </c>
      <c r="M139" s="45">
        <v>74</v>
      </c>
      <c r="N139" s="45">
        <v>69</v>
      </c>
      <c r="O139" s="50">
        <f t="shared" si="4"/>
        <v>266</v>
      </c>
    </row>
    <row r="140" spans="1:15" ht="15" customHeight="1">
      <c r="A140" s="63" t="s">
        <v>125</v>
      </c>
      <c r="B140" s="63"/>
      <c r="C140" s="45"/>
      <c r="D140" s="45">
        <v>0</v>
      </c>
      <c r="E140" s="45">
        <v>0</v>
      </c>
      <c r="F140" s="45">
        <v>0</v>
      </c>
      <c r="G140" s="45">
        <v>1</v>
      </c>
      <c r="H140" s="45">
        <v>0</v>
      </c>
      <c r="I140" s="45">
        <v>3</v>
      </c>
      <c r="J140" s="45">
        <v>0</v>
      </c>
      <c r="K140" s="45">
        <v>2</v>
      </c>
      <c r="L140" s="45">
        <v>1</v>
      </c>
      <c r="M140" s="45">
        <v>1</v>
      </c>
      <c r="N140" s="45">
        <v>0</v>
      </c>
      <c r="O140" s="50">
        <f t="shared" si="4"/>
        <v>1</v>
      </c>
    </row>
    <row r="141" spans="1:15" ht="15" customHeight="1">
      <c r="A141" s="63" t="s">
        <v>126</v>
      </c>
      <c r="B141" s="63"/>
      <c r="C141" s="45"/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1</v>
      </c>
      <c r="J141" s="45">
        <v>0</v>
      </c>
      <c r="K141" s="45">
        <v>0</v>
      </c>
      <c r="L141" s="45">
        <v>0</v>
      </c>
      <c r="M141" s="45">
        <v>0</v>
      </c>
      <c r="N141" s="45">
        <v>1</v>
      </c>
      <c r="O141" s="50">
        <f t="shared" si="4"/>
        <v>0</v>
      </c>
    </row>
    <row r="142" spans="1:15" ht="15" customHeight="1">
      <c r="A142" s="63" t="s">
        <v>127</v>
      </c>
      <c r="B142" s="63"/>
      <c r="C142" s="45">
        <v>1</v>
      </c>
      <c r="D142" s="45">
        <v>1</v>
      </c>
      <c r="E142" s="45">
        <v>3</v>
      </c>
      <c r="F142" s="45">
        <v>1</v>
      </c>
      <c r="G142" s="45">
        <v>1</v>
      </c>
      <c r="H142" s="45">
        <v>1</v>
      </c>
      <c r="I142" s="45">
        <v>0</v>
      </c>
      <c r="J142" s="45">
        <v>1</v>
      </c>
      <c r="K142" s="45">
        <v>1</v>
      </c>
      <c r="L142" s="45">
        <v>0</v>
      </c>
      <c r="M142" s="45">
        <v>0</v>
      </c>
      <c r="N142" s="45">
        <v>0</v>
      </c>
      <c r="O142" s="50">
        <f t="shared" si="4"/>
        <v>8</v>
      </c>
    </row>
    <row r="143" spans="1:15" ht="15" customHeight="1">
      <c r="A143" s="63" t="s">
        <v>128</v>
      </c>
      <c r="B143" s="63"/>
      <c r="C143" s="45">
        <v>4</v>
      </c>
      <c r="D143" s="45">
        <v>1</v>
      </c>
      <c r="E143" s="45">
        <v>1</v>
      </c>
      <c r="F143" s="45">
        <v>0</v>
      </c>
      <c r="G143" s="45">
        <v>0</v>
      </c>
      <c r="H143" s="45">
        <v>3</v>
      </c>
      <c r="I143" s="45">
        <v>6</v>
      </c>
      <c r="J143" s="45">
        <v>0</v>
      </c>
      <c r="K143" s="45">
        <v>6</v>
      </c>
      <c r="L143" s="45">
        <v>3</v>
      </c>
      <c r="M143" s="45">
        <v>3</v>
      </c>
      <c r="N143" s="45">
        <v>2</v>
      </c>
      <c r="O143" s="50">
        <f t="shared" si="4"/>
        <v>9</v>
      </c>
    </row>
    <row r="144" spans="1:15" ht="15" customHeight="1">
      <c r="A144" s="63" t="s">
        <v>129</v>
      </c>
      <c r="B144" s="63"/>
      <c r="C144" s="45"/>
      <c r="D144" s="45">
        <v>0</v>
      </c>
      <c r="E144" s="45">
        <v>0</v>
      </c>
      <c r="F144" s="45">
        <v>1</v>
      </c>
      <c r="G144" s="45">
        <v>0</v>
      </c>
      <c r="H144" s="45">
        <v>1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50">
        <f t="shared" si="4"/>
        <v>2</v>
      </c>
    </row>
    <row r="145" spans="1:15" ht="15" customHeight="1">
      <c r="A145" s="63" t="s">
        <v>130</v>
      </c>
      <c r="B145" s="63"/>
      <c r="C145" s="45">
        <v>6</v>
      </c>
      <c r="D145" s="45">
        <v>1</v>
      </c>
      <c r="E145" s="45">
        <v>3</v>
      </c>
      <c r="F145" s="45">
        <v>1</v>
      </c>
      <c r="G145" s="45">
        <v>2</v>
      </c>
      <c r="H145" s="45">
        <v>1</v>
      </c>
      <c r="I145" s="45">
        <v>1</v>
      </c>
      <c r="J145" s="45">
        <v>2</v>
      </c>
      <c r="K145" s="45">
        <v>4</v>
      </c>
      <c r="L145" s="45">
        <v>1</v>
      </c>
      <c r="M145" s="45">
        <v>1</v>
      </c>
      <c r="N145" s="45">
        <v>5</v>
      </c>
      <c r="O145" s="50">
        <f t="shared" si="4"/>
        <v>14</v>
      </c>
    </row>
    <row r="146" spans="1:15" ht="15" customHeight="1">
      <c r="A146" s="63" t="s">
        <v>131</v>
      </c>
      <c r="B146" s="63"/>
      <c r="C146" s="45">
        <v>2</v>
      </c>
      <c r="D146" s="45">
        <v>9</v>
      </c>
      <c r="E146" s="45">
        <v>5</v>
      </c>
      <c r="F146" s="45">
        <v>12</v>
      </c>
      <c r="G146" s="45">
        <v>6</v>
      </c>
      <c r="H146" s="45">
        <v>13</v>
      </c>
      <c r="I146" s="45">
        <v>38</v>
      </c>
      <c r="J146" s="45">
        <v>20</v>
      </c>
      <c r="K146" s="45">
        <v>27</v>
      </c>
      <c r="L146" s="45">
        <v>17</v>
      </c>
      <c r="M146" s="45">
        <v>23</v>
      </c>
      <c r="N146" s="45">
        <v>30</v>
      </c>
      <c r="O146" s="50">
        <f t="shared" si="4"/>
        <v>47</v>
      </c>
    </row>
    <row r="147" spans="1:15" ht="15" customHeight="1">
      <c r="A147" s="63" t="s">
        <v>132</v>
      </c>
      <c r="B147" s="63"/>
      <c r="C147" s="45"/>
      <c r="D147" s="45">
        <v>0</v>
      </c>
      <c r="E147" s="45">
        <v>0</v>
      </c>
      <c r="F147" s="45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1</v>
      </c>
      <c r="M147" s="45">
        <v>0</v>
      </c>
      <c r="N147" s="45">
        <v>1</v>
      </c>
      <c r="O147" s="50">
        <f t="shared" si="4"/>
        <v>0</v>
      </c>
    </row>
    <row r="148" spans="1:15" ht="15" customHeight="1">
      <c r="A148" s="59" t="s">
        <v>133</v>
      </c>
      <c r="B148" s="60"/>
      <c r="C148" s="45"/>
      <c r="D148" s="45">
        <v>0</v>
      </c>
      <c r="E148" s="45">
        <v>0</v>
      </c>
      <c r="F148" s="45">
        <v>0</v>
      </c>
      <c r="G148" s="45">
        <v>1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50">
        <f t="shared" si="4"/>
        <v>1</v>
      </c>
    </row>
    <row r="149" spans="1:15" ht="15" customHeight="1">
      <c r="A149" s="63" t="s">
        <v>134</v>
      </c>
      <c r="B149" s="63"/>
      <c r="C149" s="45">
        <v>1</v>
      </c>
      <c r="D149" s="45">
        <v>3</v>
      </c>
      <c r="E149" s="45">
        <v>5</v>
      </c>
      <c r="F149" s="45">
        <v>6</v>
      </c>
      <c r="G149" s="45">
        <v>1</v>
      </c>
      <c r="H149" s="45">
        <v>6</v>
      </c>
      <c r="I149" s="45">
        <v>3</v>
      </c>
      <c r="J149" s="45">
        <v>6</v>
      </c>
      <c r="K149" s="45">
        <v>5</v>
      </c>
      <c r="L149" s="45">
        <v>9</v>
      </c>
      <c r="M149" s="45">
        <v>4</v>
      </c>
      <c r="N149" s="45">
        <v>5</v>
      </c>
      <c r="O149" s="50">
        <f t="shared" si="4"/>
        <v>22</v>
      </c>
    </row>
    <row r="150" spans="1:15" ht="15" customHeight="1">
      <c r="A150" s="63" t="s">
        <v>135</v>
      </c>
      <c r="B150" s="63"/>
      <c r="C150" s="45">
        <v>23</v>
      </c>
      <c r="D150" s="45">
        <v>9</v>
      </c>
      <c r="E150" s="45">
        <v>8</v>
      </c>
      <c r="F150" s="45">
        <v>6</v>
      </c>
      <c r="G150" s="45">
        <v>8</v>
      </c>
      <c r="H150" s="45">
        <v>5</v>
      </c>
      <c r="I150" s="45">
        <v>12</v>
      </c>
      <c r="J150" s="45">
        <v>8</v>
      </c>
      <c r="K150" s="45">
        <v>13</v>
      </c>
      <c r="L150" s="45">
        <v>8</v>
      </c>
      <c r="M150" s="45">
        <v>3</v>
      </c>
      <c r="N150" s="45">
        <v>5</v>
      </c>
      <c r="O150" s="50">
        <f t="shared" si="4"/>
        <v>59</v>
      </c>
    </row>
    <row r="151" spans="1:15" ht="15" customHeight="1">
      <c r="A151" s="63" t="s">
        <v>136</v>
      </c>
      <c r="B151" s="63"/>
      <c r="C151" s="45">
        <v>18</v>
      </c>
      <c r="D151" s="45">
        <v>18</v>
      </c>
      <c r="E151" s="45">
        <v>33</v>
      </c>
      <c r="F151" s="45">
        <v>35</v>
      </c>
      <c r="G151" s="45">
        <v>40</v>
      </c>
      <c r="H151" s="45">
        <v>47</v>
      </c>
      <c r="I151" s="45">
        <v>32</v>
      </c>
      <c r="J151" s="45">
        <v>29</v>
      </c>
      <c r="K151" s="45">
        <v>45</v>
      </c>
      <c r="L151" s="45">
        <v>27</v>
      </c>
      <c r="M151" s="45">
        <v>34</v>
      </c>
      <c r="N151" s="45">
        <v>33</v>
      </c>
      <c r="O151" s="50">
        <f aca="true" t="shared" si="5" ref="O151:O214">SUM(C151:H151)</f>
        <v>191</v>
      </c>
    </row>
    <row r="152" spans="1:15" ht="15" customHeight="1">
      <c r="A152" s="63" t="s">
        <v>137</v>
      </c>
      <c r="B152" s="63"/>
      <c r="C152" s="45"/>
      <c r="D152" s="45">
        <v>3</v>
      </c>
      <c r="E152" s="45">
        <v>7</v>
      </c>
      <c r="F152" s="45">
        <v>1</v>
      </c>
      <c r="G152" s="45">
        <v>2</v>
      </c>
      <c r="H152" s="45">
        <v>1</v>
      </c>
      <c r="I152" s="45">
        <v>0</v>
      </c>
      <c r="J152" s="45">
        <v>0</v>
      </c>
      <c r="K152" s="45">
        <v>0</v>
      </c>
      <c r="L152" s="45">
        <v>0</v>
      </c>
      <c r="M152" s="45">
        <v>1</v>
      </c>
      <c r="N152" s="45">
        <v>0</v>
      </c>
      <c r="O152" s="50">
        <f t="shared" si="5"/>
        <v>14</v>
      </c>
    </row>
    <row r="153" spans="1:15" ht="15" customHeight="1">
      <c r="A153" s="63" t="s">
        <v>138</v>
      </c>
      <c r="B153" s="63"/>
      <c r="C153" s="45">
        <v>12</v>
      </c>
      <c r="D153" s="45">
        <v>9</v>
      </c>
      <c r="E153" s="45">
        <v>10</v>
      </c>
      <c r="F153" s="45">
        <v>0</v>
      </c>
      <c r="G153" s="45">
        <v>2</v>
      </c>
      <c r="H153" s="45">
        <v>2</v>
      </c>
      <c r="I153" s="45">
        <v>2</v>
      </c>
      <c r="J153" s="45">
        <v>0</v>
      </c>
      <c r="K153" s="45">
        <v>2</v>
      </c>
      <c r="L153" s="45">
        <v>6</v>
      </c>
      <c r="M153" s="45">
        <v>9</v>
      </c>
      <c r="N153" s="45">
        <v>7</v>
      </c>
      <c r="O153" s="50">
        <f t="shared" si="5"/>
        <v>35</v>
      </c>
    </row>
    <row r="154" spans="1:15" ht="15" customHeight="1">
      <c r="A154" s="63" t="s">
        <v>139</v>
      </c>
      <c r="B154" s="63"/>
      <c r="C154" s="45">
        <v>3</v>
      </c>
      <c r="D154" s="45">
        <v>7</v>
      </c>
      <c r="E154" s="45">
        <v>19</v>
      </c>
      <c r="F154" s="45">
        <v>13</v>
      </c>
      <c r="G154" s="45">
        <v>17</v>
      </c>
      <c r="H154" s="45">
        <v>16</v>
      </c>
      <c r="I154" s="45">
        <v>20</v>
      </c>
      <c r="J154" s="45">
        <v>21</v>
      </c>
      <c r="K154" s="45">
        <v>25</v>
      </c>
      <c r="L154" s="45">
        <v>16</v>
      </c>
      <c r="M154" s="45">
        <v>13</v>
      </c>
      <c r="N154" s="45">
        <v>15</v>
      </c>
      <c r="O154" s="50">
        <f t="shared" si="5"/>
        <v>75</v>
      </c>
    </row>
    <row r="155" spans="1:15" ht="15" customHeight="1">
      <c r="A155" s="63" t="s">
        <v>140</v>
      </c>
      <c r="B155" s="63"/>
      <c r="C155" s="45">
        <v>1</v>
      </c>
      <c r="D155" s="45">
        <v>1</v>
      </c>
      <c r="E155" s="45">
        <v>0</v>
      </c>
      <c r="F155" s="45">
        <v>0</v>
      </c>
      <c r="G155" s="45">
        <v>1</v>
      </c>
      <c r="H155" s="45">
        <v>1</v>
      </c>
      <c r="I155" s="45">
        <v>0</v>
      </c>
      <c r="J155" s="45">
        <v>0</v>
      </c>
      <c r="K155" s="45">
        <v>3</v>
      </c>
      <c r="L155" s="45">
        <v>1</v>
      </c>
      <c r="M155" s="45">
        <v>0</v>
      </c>
      <c r="N155" s="45">
        <v>0</v>
      </c>
      <c r="O155" s="50">
        <f t="shared" si="5"/>
        <v>4</v>
      </c>
    </row>
    <row r="156" spans="1:15" ht="15" customHeight="1">
      <c r="A156" s="63" t="s">
        <v>141</v>
      </c>
      <c r="B156" s="63"/>
      <c r="C156" s="45">
        <v>2</v>
      </c>
      <c r="D156" s="45">
        <v>2</v>
      </c>
      <c r="E156" s="45">
        <v>7</v>
      </c>
      <c r="F156" s="45">
        <v>6</v>
      </c>
      <c r="G156" s="45">
        <v>1</v>
      </c>
      <c r="H156" s="45">
        <v>9</v>
      </c>
      <c r="I156" s="45">
        <v>11</v>
      </c>
      <c r="J156" s="45">
        <v>8</v>
      </c>
      <c r="K156" s="45">
        <v>10</v>
      </c>
      <c r="L156" s="45">
        <v>9</v>
      </c>
      <c r="M156" s="45">
        <v>1</v>
      </c>
      <c r="N156" s="45">
        <v>4</v>
      </c>
      <c r="O156" s="50">
        <f t="shared" si="5"/>
        <v>27</v>
      </c>
    </row>
    <row r="157" spans="1:15" ht="15" customHeight="1">
      <c r="A157" s="63" t="s">
        <v>142</v>
      </c>
      <c r="B157" s="63"/>
      <c r="C157" s="45">
        <v>8</v>
      </c>
      <c r="D157" s="45">
        <v>2</v>
      </c>
      <c r="E157" s="45">
        <v>9</v>
      </c>
      <c r="F157" s="45">
        <v>2</v>
      </c>
      <c r="G157" s="45">
        <v>10</v>
      </c>
      <c r="H157" s="45">
        <v>22</v>
      </c>
      <c r="I157" s="45">
        <v>3</v>
      </c>
      <c r="J157" s="45">
        <v>12</v>
      </c>
      <c r="K157" s="45">
        <v>4</v>
      </c>
      <c r="L157" s="45">
        <v>12</v>
      </c>
      <c r="M157" s="45">
        <v>19</v>
      </c>
      <c r="N157" s="45">
        <v>20</v>
      </c>
      <c r="O157" s="50">
        <f t="shared" si="5"/>
        <v>53</v>
      </c>
    </row>
    <row r="158" spans="1:15" ht="15" customHeight="1">
      <c r="A158" s="59" t="s">
        <v>143</v>
      </c>
      <c r="B158" s="60"/>
      <c r="C158" s="45">
        <v>30</v>
      </c>
      <c r="D158" s="45">
        <v>25</v>
      </c>
      <c r="E158" s="45">
        <v>4</v>
      </c>
      <c r="F158" s="45">
        <v>2</v>
      </c>
      <c r="G158" s="45">
        <v>13</v>
      </c>
      <c r="H158" s="45">
        <v>7</v>
      </c>
      <c r="I158" s="45">
        <v>5</v>
      </c>
      <c r="J158" s="45">
        <v>1</v>
      </c>
      <c r="K158" s="45">
        <v>8</v>
      </c>
      <c r="L158" s="45">
        <v>16</v>
      </c>
      <c r="M158" s="45">
        <v>26</v>
      </c>
      <c r="N158" s="45">
        <v>6</v>
      </c>
      <c r="O158" s="50">
        <f t="shared" si="5"/>
        <v>81</v>
      </c>
    </row>
    <row r="159" spans="1:15" ht="15" customHeight="1">
      <c r="A159" s="63" t="s">
        <v>144</v>
      </c>
      <c r="B159" s="63"/>
      <c r="C159" s="45">
        <v>8</v>
      </c>
      <c r="D159" s="45">
        <v>2</v>
      </c>
      <c r="E159" s="45">
        <v>8</v>
      </c>
      <c r="F159" s="45">
        <v>5</v>
      </c>
      <c r="G159" s="45">
        <v>8</v>
      </c>
      <c r="H159" s="45">
        <v>5</v>
      </c>
      <c r="I159" s="45">
        <v>3</v>
      </c>
      <c r="J159" s="45">
        <v>2</v>
      </c>
      <c r="K159" s="45">
        <v>10</v>
      </c>
      <c r="L159" s="45">
        <v>4</v>
      </c>
      <c r="M159" s="45">
        <v>7</v>
      </c>
      <c r="N159" s="45">
        <v>3</v>
      </c>
      <c r="O159" s="50">
        <f t="shared" si="5"/>
        <v>36</v>
      </c>
    </row>
    <row r="160" spans="1:15" ht="15" customHeight="1">
      <c r="A160" s="63" t="s">
        <v>145</v>
      </c>
      <c r="B160" s="63"/>
      <c r="C160" s="45">
        <v>139</v>
      </c>
      <c r="D160" s="45">
        <v>139</v>
      </c>
      <c r="E160" s="45">
        <v>241</v>
      </c>
      <c r="F160" s="45">
        <v>278</v>
      </c>
      <c r="G160" s="45">
        <v>289</v>
      </c>
      <c r="H160" s="45">
        <v>292</v>
      </c>
      <c r="I160" s="45">
        <v>359</v>
      </c>
      <c r="J160" s="45">
        <v>245</v>
      </c>
      <c r="K160" s="45">
        <v>282</v>
      </c>
      <c r="L160" s="45">
        <v>244</v>
      </c>
      <c r="M160" s="45">
        <v>293</v>
      </c>
      <c r="N160" s="45">
        <v>267</v>
      </c>
      <c r="O160" s="50">
        <f t="shared" si="5"/>
        <v>1378</v>
      </c>
    </row>
    <row r="161" spans="1:15" ht="15" customHeight="1">
      <c r="A161" s="59" t="s">
        <v>146</v>
      </c>
      <c r="B161" s="60"/>
      <c r="C161" s="45">
        <v>2</v>
      </c>
      <c r="D161" s="45">
        <v>1</v>
      </c>
      <c r="E161" s="45">
        <v>1</v>
      </c>
      <c r="F161" s="45">
        <v>2</v>
      </c>
      <c r="G161" s="45">
        <v>3</v>
      </c>
      <c r="H161" s="45">
        <v>3</v>
      </c>
      <c r="I161" s="45">
        <v>13</v>
      </c>
      <c r="J161" s="45">
        <v>5</v>
      </c>
      <c r="K161" s="45">
        <v>5</v>
      </c>
      <c r="L161" s="45">
        <v>3</v>
      </c>
      <c r="M161" s="45">
        <v>3</v>
      </c>
      <c r="N161" s="45">
        <v>15</v>
      </c>
      <c r="O161" s="50">
        <f t="shared" si="5"/>
        <v>12</v>
      </c>
    </row>
    <row r="162" spans="1:15" ht="15" customHeight="1">
      <c r="A162" s="63" t="s">
        <v>147</v>
      </c>
      <c r="B162" s="63"/>
      <c r="C162" s="45">
        <v>8</v>
      </c>
      <c r="D162" s="45">
        <v>16</v>
      </c>
      <c r="E162" s="45">
        <v>14</v>
      </c>
      <c r="F162" s="45">
        <v>13</v>
      </c>
      <c r="G162" s="45">
        <v>9</v>
      </c>
      <c r="H162" s="45">
        <v>10</v>
      </c>
      <c r="I162" s="45">
        <v>2</v>
      </c>
      <c r="J162" s="45">
        <v>9</v>
      </c>
      <c r="K162" s="45">
        <v>5</v>
      </c>
      <c r="L162" s="45">
        <v>6</v>
      </c>
      <c r="M162" s="45">
        <v>7</v>
      </c>
      <c r="N162" s="45">
        <v>12</v>
      </c>
      <c r="O162" s="50">
        <f t="shared" si="5"/>
        <v>70</v>
      </c>
    </row>
    <row r="163" spans="1:15" ht="15" customHeight="1">
      <c r="A163" s="59" t="s">
        <v>148</v>
      </c>
      <c r="B163" s="60"/>
      <c r="C163" s="45"/>
      <c r="D163" s="45">
        <v>0</v>
      </c>
      <c r="E163" s="45">
        <v>0</v>
      </c>
      <c r="F163" s="45">
        <v>2</v>
      </c>
      <c r="G163" s="45">
        <v>1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>
        <v>3</v>
      </c>
      <c r="O163" s="50">
        <f t="shared" si="5"/>
        <v>3</v>
      </c>
    </row>
    <row r="164" spans="1:15" ht="15" customHeight="1">
      <c r="A164" s="59" t="s">
        <v>149</v>
      </c>
      <c r="B164" s="60"/>
      <c r="C164" s="45"/>
      <c r="D164" s="45">
        <v>0</v>
      </c>
      <c r="E164" s="45">
        <v>0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1</v>
      </c>
      <c r="L164" s="45">
        <v>0</v>
      </c>
      <c r="M164" s="45">
        <v>0</v>
      </c>
      <c r="N164" s="45">
        <v>0</v>
      </c>
      <c r="O164" s="50">
        <f t="shared" si="5"/>
        <v>0</v>
      </c>
    </row>
    <row r="165" spans="1:15" ht="15" customHeight="1">
      <c r="A165" s="59" t="s">
        <v>150</v>
      </c>
      <c r="B165" s="60"/>
      <c r="C165" s="45">
        <v>1</v>
      </c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50">
        <f t="shared" si="5"/>
        <v>1</v>
      </c>
    </row>
    <row r="166" spans="1:15" ht="15" customHeight="1">
      <c r="A166" s="63" t="s">
        <v>64</v>
      </c>
      <c r="B166" s="63"/>
      <c r="C166" s="45">
        <v>16</v>
      </c>
      <c r="D166" s="45">
        <v>10</v>
      </c>
      <c r="E166" s="45">
        <v>23</v>
      </c>
      <c r="F166" s="45">
        <v>12</v>
      </c>
      <c r="G166" s="45">
        <v>12</v>
      </c>
      <c r="H166" s="45">
        <v>14</v>
      </c>
      <c r="I166" s="45">
        <v>11</v>
      </c>
      <c r="J166" s="45">
        <v>1</v>
      </c>
      <c r="K166" s="45">
        <v>9</v>
      </c>
      <c r="L166" s="45">
        <v>2</v>
      </c>
      <c r="M166" s="45">
        <v>5</v>
      </c>
      <c r="N166" s="45">
        <v>3</v>
      </c>
      <c r="O166" s="50">
        <f t="shared" si="5"/>
        <v>87</v>
      </c>
    </row>
    <row r="167" spans="1:15" ht="15" customHeight="1">
      <c r="A167" s="63" t="s">
        <v>151</v>
      </c>
      <c r="B167" s="63"/>
      <c r="C167" s="45">
        <v>2</v>
      </c>
      <c r="D167" s="45">
        <v>1</v>
      </c>
      <c r="E167" s="45">
        <v>3</v>
      </c>
      <c r="F167" s="45">
        <v>1</v>
      </c>
      <c r="G167" s="45">
        <v>1</v>
      </c>
      <c r="H167" s="45">
        <v>4</v>
      </c>
      <c r="I167" s="45">
        <v>0</v>
      </c>
      <c r="J167" s="45">
        <v>2</v>
      </c>
      <c r="K167" s="45">
        <v>3</v>
      </c>
      <c r="L167" s="45">
        <v>6</v>
      </c>
      <c r="M167" s="45">
        <v>3</v>
      </c>
      <c r="N167" s="45">
        <v>1</v>
      </c>
      <c r="O167" s="50">
        <f t="shared" si="5"/>
        <v>12</v>
      </c>
    </row>
    <row r="168" spans="1:15" ht="15" customHeight="1">
      <c r="A168" s="63" t="s">
        <v>46</v>
      </c>
      <c r="B168" s="63"/>
      <c r="C168" s="45">
        <v>6</v>
      </c>
      <c r="D168" s="45">
        <v>7</v>
      </c>
      <c r="E168" s="45">
        <v>9</v>
      </c>
      <c r="F168" s="45">
        <v>7</v>
      </c>
      <c r="G168" s="45">
        <v>24</v>
      </c>
      <c r="H168" s="45">
        <v>30</v>
      </c>
      <c r="I168" s="45">
        <v>31</v>
      </c>
      <c r="J168" s="45">
        <v>24</v>
      </c>
      <c r="K168" s="45">
        <v>47</v>
      </c>
      <c r="L168" s="45">
        <v>23</v>
      </c>
      <c r="M168" s="45">
        <v>26</v>
      </c>
      <c r="N168" s="45">
        <v>26</v>
      </c>
      <c r="O168" s="50">
        <f t="shared" si="5"/>
        <v>83</v>
      </c>
    </row>
    <row r="169" spans="1:15" ht="15" customHeight="1">
      <c r="A169" s="66" t="s">
        <v>152</v>
      </c>
      <c r="B169" s="66"/>
      <c r="C169" s="49">
        <f>SUM(C170:C177)</f>
        <v>74</v>
      </c>
      <c r="D169" s="49">
        <f>SUM(D170:D177)</f>
        <v>40</v>
      </c>
      <c r="E169" s="49">
        <v>24</v>
      </c>
      <c r="F169" s="49">
        <v>26</v>
      </c>
      <c r="G169" s="49">
        <v>25</v>
      </c>
      <c r="H169" s="49">
        <v>25</v>
      </c>
      <c r="I169" s="49">
        <v>18</v>
      </c>
      <c r="J169" s="49">
        <v>28</v>
      </c>
      <c r="K169" s="49">
        <v>33</v>
      </c>
      <c r="L169" s="49">
        <v>31</v>
      </c>
      <c r="M169" s="49">
        <v>33</v>
      </c>
      <c r="N169" s="49">
        <v>24</v>
      </c>
      <c r="O169" s="49">
        <f>SUM(C169:N169)</f>
        <v>381</v>
      </c>
    </row>
    <row r="170" spans="1:15" ht="15" customHeight="1">
      <c r="A170" s="63" t="s">
        <v>153</v>
      </c>
      <c r="B170" s="63"/>
      <c r="C170" s="45">
        <v>0</v>
      </c>
      <c r="D170" s="45">
        <v>0</v>
      </c>
      <c r="E170" s="45">
        <v>0</v>
      </c>
      <c r="F170" s="45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50">
        <f t="shared" si="5"/>
        <v>0</v>
      </c>
    </row>
    <row r="171" spans="1:15" ht="15" customHeight="1">
      <c r="A171" s="63" t="s">
        <v>53</v>
      </c>
      <c r="B171" s="63"/>
      <c r="C171" s="45">
        <v>22</v>
      </c>
      <c r="D171" s="45">
        <v>5</v>
      </c>
      <c r="E171" s="45">
        <v>4</v>
      </c>
      <c r="F171" s="45">
        <v>2</v>
      </c>
      <c r="G171" s="45">
        <v>3</v>
      </c>
      <c r="H171" s="45">
        <v>6</v>
      </c>
      <c r="I171" s="45">
        <v>1</v>
      </c>
      <c r="J171" s="45">
        <v>1</v>
      </c>
      <c r="K171" s="45">
        <v>7</v>
      </c>
      <c r="L171" s="45">
        <v>4</v>
      </c>
      <c r="M171" s="45">
        <v>10</v>
      </c>
      <c r="N171" s="45">
        <v>2</v>
      </c>
      <c r="O171" s="50">
        <f t="shared" si="5"/>
        <v>42</v>
      </c>
    </row>
    <row r="172" spans="1:15" ht="15" customHeight="1">
      <c r="A172" s="63" t="s">
        <v>154</v>
      </c>
      <c r="B172" s="63"/>
      <c r="C172" s="45">
        <v>2</v>
      </c>
      <c r="D172" s="45">
        <v>2</v>
      </c>
      <c r="E172" s="45">
        <v>2</v>
      </c>
      <c r="F172" s="45">
        <v>2</v>
      </c>
      <c r="G172" s="45">
        <v>7</v>
      </c>
      <c r="H172" s="45">
        <v>2</v>
      </c>
      <c r="I172" s="45">
        <v>5</v>
      </c>
      <c r="J172" s="45">
        <v>1</v>
      </c>
      <c r="K172" s="45">
        <v>0</v>
      </c>
      <c r="L172" s="45">
        <v>3</v>
      </c>
      <c r="M172" s="45">
        <v>5</v>
      </c>
      <c r="N172" s="45">
        <v>6</v>
      </c>
      <c r="O172" s="50">
        <f t="shared" si="5"/>
        <v>17</v>
      </c>
    </row>
    <row r="173" spans="1:15" ht="15" customHeight="1">
      <c r="A173" s="63" t="s">
        <v>155</v>
      </c>
      <c r="B173" s="63"/>
      <c r="C173" s="45">
        <v>1</v>
      </c>
      <c r="D173" s="45">
        <v>1</v>
      </c>
      <c r="E173" s="45">
        <v>0</v>
      </c>
      <c r="F173" s="45">
        <v>0</v>
      </c>
      <c r="G173" s="45">
        <v>1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50">
        <f t="shared" si="5"/>
        <v>3</v>
      </c>
    </row>
    <row r="174" spans="1:15" ht="15" customHeight="1">
      <c r="A174" s="63" t="s">
        <v>64</v>
      </c>
      <c r="B174" s="63"/>
      <c r="C174" s="45">
        <v>7</v>
      </c>
      <c r="D174" s="45">
        <v>13</v>
      </c>
      <c r="E174" s="45">
        <v>2</v>
      </c>
      <c r="F174" s="45">
        <v>9</v>
      </c>
      <c r="G174" s="45">
        <v>1</v>
      </c>
      <c r="H174" s="45">
        <v>5</v>
      </c>
      <c r="I174" s="45">
        <v>2</v>
      </c>
      <c r="J174" s="45">
        <v>1</v>
      </c>
      <c r="K174" s="45">
        <v>7</v>
      </c>
      <c r="L174" s="45">
        <v>4</v>
      </c>
      <c r="M174" s="45">
        <v>8</v>
      </c>
      <c r="N174" s="45">
        <v>4</v>
      </c>
      <c r="O174" s="50">
        <f t="shared" si="5"/>
        <v>37</v>
      </c>
    </row>
    <row r="175" spans="1:15" ht="15" customHeight="1">
      <c r="A175" s="63" t="s">
        <v>156</v>
      </c>
      <c r="B175" s="63"/>
      <c r="C175" s="45">
        <v>12</v>
      </c>
      <c r="D175" s="45">
        <v>5</v>
      </c>
      <c r="E175" s="45">
        <v>9</v>
      </c>
      <c r="F175" s="45">
        <v>2</v>
      </c>
      <c r="G175" s="45">
        <v>5</v>
      </c>
      <c r="H175" s="45">
        <v>6</v>
      </c>
      <c r="I175" s="45">
        <v>8</v>
      </c>
      <c r="J175" s="45">
        <v>14</v>
      </c>
      <c r="K175" s="45">
        <v>12</v>
      </c>
      <c r="L175" s="45">
        <v>10</v>
      </c>
      <c r="M175" s="45">
        <v>5</v>
      </c>
      <c r="N175" s="45">
        <v>12</v>
      </c>
      <c r="O175" s="50">
        <f t="shared" si="5"/>
        <v>39</v>
      </c>
    </row>
    <row r="176" spans="1:15" ht="15" customHeight="1">
      <c r="A176" s="63" t="s">
        <v>46</v>
      </c>
      <c r="B176" s="63"/>
      <c r="C176" s="45">
        <v>4</v>
      </c>
      <c r="D176" s="45">
        <v>1</v>
      </c>
      <c r="E176" s="45">
        <v>1</v>
      </c>
      <c r="F176" s="45">
        <v>1</v>
      </c>
      <c r="G176" s="45">
        <v>2</v>
      </c>
      <c r="H176" s="45">
        <v>1</v>
      </c>
      <c r="I176" s="45">
        <v>0</v>
      </c>
      <c r="J176" s="45">
        <v>3</v>
      </c>
      <c r="K176" s="45">
        <v>0</v>
      </c>
      <c r="L176" s="45">
        <v>2</v>
      </c>
      <c r="M176" s="45">
        <v>2</v>
      </c>
      <c r="N176" s="45">
        <v>0</v>
      </c>
      <c r="O176" s="50">
        <f t="shared" si="5"/>
        <v>10</v>
      </c>
    </row>
    <row r="177" spans="1:15" ht="15" customHeight="1">
      <c r="A177" s="63" t="s">
        <v>157</v>
      </c>
      <c r="B177" s="63"/>
      <c r="C177" s="45">
        <v>26</v>
      </c>
      <c r="D177" s="45">
        <v>13</v>
      </c>
      <c r="E177" s="45">
        <v>6</v>
      </c>
      <c r="F177" s="45">
        <v>10</v>
      </c>
      <c r="G177" s="45">
        <v>6</v>
      </c>
      <c r="H177" s="45">
        <v>5</v>
      </c>
      <c r="I177" s="45">
        <v>2</v>
      </c>
      <c r="J177" s="45">
        <v>8</v>
      </c>
      <c r="K177" s="45">
        <v>7</v>
      </c>
      <c r="L177" s="45">
        <v>8</v>
      </c>
      <c r="M177" s="45">
        <v>3</v>
      </c>
      <c r="N177" s="45">
        <v>0</v>
      </c>
      <c r="O177" s="50">
        <f t="shared" si="5"/>
        <v>66</v>
      </c>
    </row>
    <row r="178" spans="1:15" ht="15" customHeight="1">
      <c r="A178" s="66" t="s">
        <v>158</v>
      </c>
      <c r="B178" s="66"/>
      <c r="C178" s="48">
        <f>SUM(C179:C193)</f>
        <v>81</v>
      </c>
      <c r="D178" s="48">
        <f>SUM(D179:D193)</f>
        <v>124</v>
      </c>
      <c r="E178" s="48">
        <v>82</v>
      </c>
      <c r="F178" s="48">
        <v>66</v>
      </c>
      <c r="G178" s="48">
        <v>78</v>
      </c>
      <c r="H178" s="48">
        <v>60</v>
      </c>
      <c r="I178" s="48">
        <v>89</v>
      </c>
      <c r="J178" s="48">
        <v>56</v>
      </c>
      <c r="K178" s="48">
        <v>85</v>
      </c>
      <c r="L178" s="48">
        <v>93</v>
      </c>
      <c r="M178" s="48">
        <v>94</v>
      </c>
      <c r="N178" s="48">
        <v>61</v>
      </c>
      <c r="O178" s="49">
        <f>SUM(C178:N178)</f>
        <v>969</v>
      </c>
    </row>
    <row r="179" spans="1:15" ht="15" customHeight="1">
      <c r="A179" s="63" t="s">
        <v>159</v>
      </c>
      <c r="B179" s="63"/>
      <c r="C179" s="45">
        <v>1</v>
      </c>
      <c r="D179" s="45">
        <v>0</v>
      </c>
      <c r="E179" s="45">
        <v>0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5">
        <v>0</v>
      </c>
      <c r="N179" s="45">
        <v>1</v>
      </c>
      <c r="O179" s="45">
        <f t="shared" si="5"/>
        <v>1</v>
      </c>
    </row>
    <row r="180" spans="1:15" ht="15" customHeight="1">
      <c r="A180" s="59" t="s">
        <v>160</v>
      </c>
      <c r="B180" s="60"/>
      <c r="C180" s="45">
        <v>3</v>
      </c>
      <c r="D180" s="45">
        <v>7</v>
      </c>
      <c r="E180" s="45">
        <v>7</v>
      </c>
      <c r="F180" s="45">
        <v>6</v>
      </c>
      <c r="G180" s="45">
        <v>8</v>
      </c>
      <c r="H180" s="45">
        <v>8</v>
      </c>
      <c r="I180" s="45">
        <v>11</v>
      </c>
      <c r="J180" s="45">
        <v>4</v>
      </c>
      <c r="K180" s="45">
        <v>4</v>
      </c>
      <c r="L180" s="45">
        <v>5</v>
      </c>
      <c r="M180" s="45">
        <v>5</v>
      </c>
      <c r="N180" s="45">
        <v>4</v>
      </c>
      <c r="O180" s="50">
        <f t="shared" si="5"/>
        <v>39</v>
      </c>
    </row>
    <row r="181" spans="1:15" ht="15" customHeight="1">
      <c r="A181" s="63" t="s">
        <v>161</v>
      </c>
      <c r="B181" s="63"/>
      <c r="C181" s="45">
        <v>0</v>
      </c>
      <c r="D181" s="45">
        <v>7</v>
      </c>
      <c r="E181" s="45">
        <v>7</v>
      </c>
      <c r="F181" s="45">
        <v>7</v>
      </c>
      <c r="G181" s="45">
        <v>13</v>
      </c>
      <c r="H181" s="45">
        <v>18</v>
      </c>
      <c r="I181" s="45">
        <v>15</v>
      </c>
      <c r="J181" s="45">
        <v>14</v>
      </c>
      <c r="K181" s="45">
        <v>11</v>
      </c>
      <c r="L181" s="45">
        <v>11</v>
      </c>
      <c r="M181" s="45">
        <v>14</v>
      </c>
      <c r="N181" s="45">
        <v>13</v>
      </c>
      <c r="O181" s="50">
        <f t="shared" si="5"/>
        <v>52</v>
      </c>
    </row>
    <row r="182" spans="1:15" ht="15" customHeight="1">
      <c r="A182" s="63" t="s">
        <v>162</v>
      </c>
      <c r="B182" s="63"/>
      <c r="C182" s="45">
        <v>6</v>
      </c>
      <c r="D182" s="45">
        <v>4</v>
      </c>
      <c r="E182" s="45">
        <v>7</v>
      </c>
      <c r="F182" s="45">
        <v>3</v>
      </c>
      <c r="G182" s="45">
        <v>1</v>
      </c>
      <c r="H182" s="45">
        <v>2</v>
      </c>
      <c r="I182" s="45">
        <v>1</v>
      </c>
      <c r="J182" s="45">
        <v>0</v>
      </c>
      <c r="K182" s="45">
        <v>0</v>
      </c>
      <c r="L182" s="45">
        <v>2</v>
      </c>
      <c r="M182" s="45">
        <v>1</v>
      </c>
      <c r="N182" s="45">
        <v>2</v>
      </c>
      <c r="O182" s="50">
        <f t="shared" si="5"/>
        <v>23</v>
      </c>
    </row>
    <row r="183" spans="1:15" ht="15" customHeight="1">
      <c r="A183" s="63" t="s">
        <v>163</v>
      </c>
      <c r="B183" s="63"/>
      <c r="C183" s="45">
        <v>21</v>
      </c>
      <c r="D183" s="45">
        <v>53</v>
      </c>
      <c r="E183" s="45">
        <v>17</v>
      </c>
      <c r="F183" s="45">
        <v>25</v>
      </c>
      <c r="G183" s="45">
        <v>21</v>
      </c>
      <c r="H183" s="45">
        <v>16</v>
      </c>
      <c r="I183" s="45">
        <v>21</v>
      </c>
      <c r="J183" s="45">
        <v>17</v>
      </c>
      <c r="K183" s="45">
        <v>27</v>
      </c>
      <c r="L183" s="45">
        <v>27</v>
      </c>
      <c r="M183" s="45">
        <v>32</v>
      </c>
      <c r="N183" s="45">
        <v>17</v>
      </c>
      <c r="O183" s="50">
        <f t="shared" si="5"/>
        <v>153</v>
      </c>
    </row>
    <row r="184" spans="1:15" ht="15" customHeight="1">
      <c r="A184" s="63" t="s">
        <v>53</v>
      </c>
      <c r="B184" s="63"/>
      <c r="C184" s="45">
        <v>23</v>
      </c>
      <c r="D184" s="45">
        <v>7</v>
      </c>
      <c r="E184" s="45">
        <v>3</v>
      </c>
      <c r="F184" s="45">
        <v>3</v>
      </c>
      <c r="G184" s="45">
        <v>5</v>
      </c>
      <c r="H184" s="45">
        <v>2</v>
      </c>
      <c r="I184" s="45">
        <v>3</v>
      </c>
      <c r="J184" s="45">
        <v>4</v>
      </c>
      <c r="K184" s="45">
        <v>11</v>
      </c>
      <c r="L184" s="45">
        <v>7</v>
      </c>
      <c r="M184" s="45">
        <v>10</v>
      </c>
      <c r="N184" s="45">
        <v>5</v>
      </c>
      <c r="O184" s="50">
        <f t="shared" si="5"/>
        <v>43</v>
      </c>
    </row>
    <row r="185" spans="1:15" ht="15" customHeight="1">
      <c r="A185" s="63" t="s">
        <v>164</v>
      </c>
      <c r="B185" s="63"/>
      <c r="C185" s="45">
        <v>8</v>
      </c>
      <c r="D185" s="45">
        <v>18</v>
      </c>
      <c r="E185" s="45">
        <v>23</v>
      </c>
      <c r="F185" s="45">
        <v>6</v>
      </c>
      <c r="G185" s="45">
        <v>6</v>
      </c>
      <c r="H185" s="45">
        <v>6</v>
      </c>
      <c r="I185" s="45">
        <v>10</v>
      </c>
      <c r="J185" s="45">
        <v>0</v>
      </c>
      <c r="K185" s="45">
        <v>3</v>
      </c>
      <c r="L185" s="45">
        <v>7</v>
      </c>
      <c r="M185" s="45">
        <v>10</v>
      </c>
      <c r="N185" s="45">
        <v>7</v>
      </c>
      <c r="O185" s="50">
        <f t="shared" si="5"/>
        <v>67</v>
      </c>
    </row>
    <row r="186" spans="1:15" ht="15" customHeight="1">
      <c r="A186" s="63" t="s">
        <v>165</v>
      </c>
      <c r="B186" s="63"/>
      <c r="C186" s="45">
        <v>1</v>
      </c>
      <c r="D186" s="45">
        <v>2</v>
      </c>
      <c r="E186" s="45">
        <v>0</v>
      </c>
      <c r="F186" s="45">
        <v>0</v>
      </c>
      <c r="G186" s="45">
        <v>0</v>
      </c>
      <c r="H186" s="45">
        <v>1</v>
      </c>
      <c r="I186" s="45">
        <v>3</v>
      </c>
      <c r="J186" s="45">
        <v>0</v>
      </c>
      <c r="K186" s="45">
        <v>4</v>
      </c>
      <c r="L186" s="45">
        <v>0</v>
      </c>
      <c r="M186" s="45">
        <v>6</v>
      </c>
      <c r="N186" s="45">
        <v>1</v>
      </c>
      <c r="O186" s="50">
        <f t="shared" si="5"/>
        <v>4</v>
      </c>
    </row>
    <row r="187" spans="1:15" ht="15" customHeight="1">
      <c r="A187" s="63" t="s">
        <v>166</v>
      </c>
      <c r="B187" s="63"/>
      <c r="C187" s="45">
        <v>4</v>
      </c>
      <c r="D187" s="45">
        <v>3</v>
      </c>
      <c r="E187" s="45">
        <v>1</v>
      </c>
      <c r="F187" s="45">
        <v>1</v>
      </c>
      <c r="G187" s="45">
        <v>2</v>
      </c>
      <c r="H187" s="45">
        <v>0</v>
      </c>
      <c r="I187" s="45">
        <v>3</v>
      </c>
      <c r="J187" s="45">
        <v>0</v>
      </c>
      <c r="K187" s="45">
        <v>0</v>
      </c>
      <c r="L187" s="45">
        <v>3</v>
      </c>
      <c r="M187" s="45">
        <v>1</v>
      </c>
      <c r="N187" s="45">
        <v>1</v>
      </c>
      <c r="O187" s="50">
        <f t="shared" si="5"/>
        <v>11</v>
      </c>
    </row>
    <row r="188" spans="1:15" ht="15" customHeight="1">
      <c r="A188" s="63" t="s">
        <v>167</v>
      </c>
      <c r="B188" s="63"/>
      <c r="C188" s="45">
        <v>0</v>
      </c>
      <c r="D188" s="45">
        <v>1</v>
      </c>
      <c r="E188" s="45">
        <v>2</v>
      </c>
      <c r="F188" s="45">
        <v>1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2</v>
      </c>
      <c r="M188" s="45">
        <v>1</v>
      </c>
      <c r="N188" s="45">
        <v>0</v>
      </c>
      <c r="O188" s="50">
        <f t="shared" si="5"/>
        <v>4</v>
      </c>
    </row>
    <row r="189" spans="1:15" ht="15" customHeight="1">
      <c r="A189" s="63" t="s">
        <v>64</v>
      </c>
      <c r="B189" s="63"/>
      <c r="C189" s="45">
        <v>11</v>
      </c>
      <c r="D189" s="45">
        <v>9</v>
      </c>
      <c r="E189" s="45">
        <v>9</v>
      </c>
      <c r="F189" s="45">
        <v>5</v>
      </c>
      <c r="G189" s="45">
        <v>4</v>
      </c>
      <c r="H189" s="45">
        <v>1</v>
      </c>
      <c r="I189" s="45">
        <v>6</v>
      </c>
      <c r="J189" s="45">
        <v>2</v>
      </c>
      <c r="K189" s="45">
        <v>10</v>
      </c>
      <c r="L189" s="45">
        <v>5</v>
      </c>
      <c r="M189" s="45">
        <v>3</v>
      </c>
      <c r="N189" s="45">
        <v>0</v>
      </c>
      <c r="O189" s="50">
        <f t="shared" si="5"/>
        <v>39</v>
      </c>
    </row>
    <row r="190" spans="1:15" ht="15" customHeight="1">
      <c r="A190" s="59" t="s">
        <v>168</v>
      </c>
      <c r="B190" s="60"/>
      <c r="C190" s="45">
        <v>0</v>
      </c>
      <c r="D190" s="45">
        <v>0</v>
      </c>
      <c r="E190" s="45">
        <v>1</v>
      </c>
      <c r="F190" s="45">
        <v>0</v>
      </c>
      <c r="G190" s="45">
        <v>1</v>
      </c>
      <c r="H190" s="45">
        <v>0</v>
      </c>
      <c r="I190" s="45">
        <v>0</v>
      </c>
      <c r="J190" s="45">
        <v>0</v>
      </c>
      <c r="K190" s="45">
        <v>0</v>
      </c>
      <c r="L190" s="45">
        <v>1</v>
      </c>
      <c r="M190" s="45">
        <v>0</v>
      </c>
      <c r="N190" s="45">
        <v>0</v>
      </c>
      <c r="O190" s="50">
        <f t="shared" si="5"/>
        <v>2</v>
      </c>
    </row>
    <row r="191" spans="1:15" ht="15" customHeight="1">
      <c r="A191" s="63" t="s">
        <v>169</v>
      </c>
      <c r="B191" s="63"/>
      <c r="C191" s="45">
        <v>0</v>
      </c>
      <c r="D191" s="45">
        <v>3</v>
      </c>
      <c r="E191" s="45">
        <v>2</v>
      </c>
      <c r="F191" s="45">
        <v>0</v>
      </c>
      <c r="G191" s="45">
        <v>2</v>
      </c>
      <c r="H191" s="45">
        <v>2</v>
      </c>
      <c r="I191" s="45">
        <v>1</v>
      </c>
      <c r="J191" s="45">
        <v>1</v>
      </c>
      <c r="K191" s="45">
        <v>1</v>
      </c>
      <c r="L191" s="45">
        <v>0</v>
      </c>
      <c r="M191" s="45">
        <v>0</v>
      </c>
      <c r="N191" s="45">
        <v>0</v>
      </c>
      <c r="O191" s="50">
        <f t="shared" si="5"/>
        <v>9</v>
      </c>
    </row>
    <row r="192" spans="1:15" ht="15" customHeight="1">
      <c r="A192" s="63" t="s">
        <v>170</v>
      </c>
      <c r="B192" s="63"/>
      <c r="C192" s="45">
        <v>0</v>
      </c>
      <c r="D192" s="45">
        <v>5</v>
      </c>
      <c r="E192" s="45">
        <v>0</v>
      </c>
      <c r="F192" s="45">
        <v>1</v>
      </c>
      <c r="G192" s="45">
        <v>0</v>
      </c>
      <c r="H192" s="45">
        <v>0</v>
      </c>
      <c r="I192" s="45">
        <v>1</v>
      </c>
      <c r="J192" s="45">
        <v>4</v>
      </c>
      <c r="K192" s="45">
        <v>2</v>
      </c>
      <c r="L192" s="45">
        <v>0</v>
      </c>
      <c r="M192" s="45">
        <v>2</v>
      </c>
      <c r="N192" s="45">
        <v>2</v>
      </c>
      <c r="O192" s="50">
        <f t="shared" si="5"/>
        <v>6</v>
      </c>
    </row>
    <row r="193" spans="1:15" ht="15" customHeight="1">
      <c r="A193" s="63" t="s">
        <v>171</v>
      </c>
      <c r="B193" s="63"/>
      <c r="C193" s="45">
        <v>3</v>
      </c>
      <c r="D193" s="45">
        <v>5</v>
      </c>
      <c r="E193" s="45">
        <v>3</v>
      </c>
      <c r="F193" s="45">
        <v>8</v>
      </c>
      <c r="G193" s="45">
        <v>15</v>
      </c>
      <c r="H193" s="45">
        <v>4</v>
      </c>
      <c r="I193" s="45">
        <v>14</v>
      </c>
      <c r="J193" s="45">
        <v>10</v>
      </c>
      <c r="K193" s="45">
        <v>12</v>
      </c>
      <c r="L193" s="45">
        <v>23</v>
      </c>
      <c r="M193" s="45">
        <v>9</v>
      </c>
      <c r="N193" s="45">
        <v>8</v>
      </c>
      <c r="O193" s="50">
        <f t="shared" si="5"/>
        <v>38</v>
      </c>
    </row>
    <row r="194" spans="1:15" ht="15" customHeight="1">
      <c r="A194" s="66" t="s">
        <v>172</v>
      </c>
      <c r="B194" s="66"/>
      <c r="C194" s="48">
        <f>SUM(C195:C199)</f>
        <v>2</v>
      </c>
      <c r="D194" s="48">
        <f>SUM(D195:D199)</f>
        <v>7</v>
      </c>
      <c r="E194" s="48">
        <v>2</v>
      </c>
      <c r="F194" s="48">
        <v>3</v>
      </c>
      <c r="G194" s="48">
        <v>3</v>
      </c>
      <c r="H194" s="48">
        <v>1</v>
      </c>
      <c r="I194" s="48">
        <v>1</v>
      </c>
      <c r="J194" s="48">
        <v>1</v>
      </c>
      <c r="K194" s="48">
        <v>2</v>
      </c>
      <c r="L194" s="48">
        <v>5</v>
      </c>
      <c r="M194" s="48">
        <v>6</v>
      </c>
      <c r="N194" s="48">
        <v>5</v>
      </c>
      <c r="O194" s="49">
        <f>SUM(C194:N194)</f>
        <v>38</v>
      </c>
    </row>
    <row r="195" spans="1:15" ht="15" customHeight="1">
      <c r="A195" s="63" t="s">
        <v>173</v>
      </c>
      <c r="B195" s="63"/>
      <c r="C195" s="45">
        <v>2</v>
      </c>
      <c r="D195" s="45">
        <v>2</v>
      </c>
      <c r="E195" s="45">
        <v>0</v>
      </c>
      <c r="F195" s="45">
        <v>2</v>
      </c>
      <c r="G195" s="45">
        <v>1</v>
      </c>
      <c r="H195" s="45">
        <v>0</v>
      </c>
      <c r="I195" s="45">
        <v>1</v>
      </c>
      <c r="J195" s="45">
        <v>0</v>
      </c>
      <c r="K195" s="45">
        <v>2</v>
      </c>
      <c r="L195" s="45">
        <v>4</v>
      </c>
      <c r="M195" s="45">
        <v>2</v>
      </c>
      <c r="N195" s="45">
        <v>4</v>
      </c>
      <c r="O195" s="50">
        <f t="shared" si="5"/>
        <v>7</v>
      </c>
    </row>
    <row r="196" spans="1:15" ht="15" customHeight="1">
      <c r="A196" s="63" t="s">
        <v>53</v>
      </c>
      <c r="B196" s="63"/>
      <c r="C196" s="45"/>
      <c r="D196" s="45">
        <v>2</v>
      </c>
      <c r="E196" s="45">
        <v>1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1</v>
      </c>
      <c r="O196" s="50">
        <f t="shared" si="5"/>
        <v>3</v>
      </c>
    </row>
    <row r="197" spans="1:15" ht="15" customHeight="1">
      <c r="A197" s="63" t="s">
        <v>64</v>
      </c>
      <c r="B197" s="63"/>
      <c r="C197" s="45"/>
      <c r="D197" s="45">
        <v>0</v>
      </c>
      <c r="E197" s="45">
        <v>0</v>
      </c>
      <c r="F197" s="45">
        <v>1</v>
      </c>
      <c r="G197" s="45">
        <v>2</v>
      </c>
      <c r="H197" s="45">
        <v>1</v>
      </c>
      <c r="I197" s="45">
        <v>0</v>
      </c>
      <c r="J197" s="45">
        <v>1</v>
      </c>
      <c r="K197" s="45">
        <v>0</v>
      </c>
      <c r="L197" s="45">
        <v>1</v>
      </c>
      <c r="M197" s="45">
        <v>1</v>
      </c>
      <c r="N197" s="45">
        <v>0</v>
      </c>
      <c r="O197" s="50">
        <f t="shared" si="5"/>
        <v>4</v>
      </c>
    </row>
    <row r="198" spans="1:15" ht="15" customHeight="1">
      <c r="A198" s="63" t="s">
        <v>171</v>
      </c>
      <c r="B198" s="63"/>
      <c r="C198" s="45"/>
      <c r="D198" s="45">
        <v>1</v>
      </c>
      <c r="E198" s="45">
        <v>0</v>
      </c>
      <c r="F198" s="45">
        <v>0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5">
        <v>0</v>
      </c>
      <c r="M198" s="45">
        <v>1</v>
      </c>
      <c r="N198" s="45">
        <v>0</v>
      </c>
      <c r="O198" s="50">
        <f t="shared" si="5"/>
        <v>1</v>
      </c>
    </row>
    <row r="199" spans="1:15" ht="15" customHeight="1">
      <c r="A199" s="63" t="s">
        <v>174</v>
      </c>
      <c r="B199" s="63"/>
      <c r="C199" s="45"/>
      <c r="D199" s="45">
        <v>2</v>
      </c>
      <c r="E199" s="45">
        <v>1</v>
      </c>
      <c r="F199" s="45">
        <v>0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5">
        <v>0</v>
      </c>
      <c r="M199" s="45">
        <v>2</v>
      </c>
      <c r="N199" s="45">
        <v>0</v>
      </c>
      <c r="O199" s="50">
        <f t="shared" si="5"/>
        <v>3</v>
      </c>
    </row>
    <row r="200" spans="1:15" ht="15" customHeight="1">
      <c r="A200" s="66" t="s">
        <v>175</v>
      </c>
      <c r="B200" s="66"/>
      <c r="C200" s="48">
        <f>SUM(C201:C205)</f>
        <v>0</v>
      </c>
      <c r="D200" s="48">
        <f>SUM(D201:D205)</f>
        <v>0</v>
      </c>
      <c r="E200" s="48">
        <v>0</v>
      </c>
      <c r="F200" s="48">
        <v>0</v>
      </c>
      <c r="G200" s="48">
        <v>0</v>
      </c>
      <c r="H200" s="48">
        <v>0</v>
      </c>
      <c r="I200" s="48">
        <v>0</v>
      </c>
      <c r="J200" s="48">
        <v>0</v>
      </c>
      <c r="K200" s="48">
        <v>0</v>
      </c>
      <c r="L200" s="48">
        <v>1</v>
      </c>
      <c r="M200" s="48">
        <v>0</v>
      </c>
      <c r="N200" s="48">
        <v>1</v>
      </c>
      <c r="O200" s="49">
        <f>SUM(C200:N200)</f>
        <v>2</v>
      </c>
    </row>
    <row r="201" spans="1:15" ht="15" customHeight="1">
      <c r="A201" s="63" t="s">
        <v>176</v>
      </c>
      <c r="B201" s="63"/>
      <c r="C201" s="45"/>
      <c r="D201" s="45">
        <v>0</v>
      </c>
      <c r="E201" s="45">
        <v>0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50">
        <f t="shared" si="5"/>
        <v>0</v>
      </c>
    </row>
    <row r="202" spans="1:15" ht="15" customHeight="1">
      <c r="A202" s="63" t="s">
        <v>177</v>
      </c>
      <c r="B202" s="63"/>
      <c r="C202" s="45"/>
      <c r="D202" s="45">
        <v>0</v>
      </c>
      <c r="E202" s="45">
        <v>0</v>
      </c>
      <c r="F202" s="45">
        <v>0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45">
        <v>0</v>
      </c>
      <c r="M202" s="45">
        <v>0</v>
      </c>
      <c r="N202" s="45">
        <v>0</v>
      </c>
      <c r="O202" s="50">
        <f t="shared" si="5"/>
        <v>0</v>
      </c>
    </row>
    <row r="203" spans="1:15" ht="15" customHeight="1">
      <c r="A203" s="63" t="s">
        <v>53</v>
      </c>
      <c r="B203" s="63"/>
      <c r="C203" s="45"/>
      <c r="D203" s="45">
        <v>0</v>
      </c>
      <c r="E203" s="45">
        <v>0</v>
      </c>
      <c r="F203" s="45">
        <v>0</v>
      </c>
      <c r="G203" s="45">
        <v>0</v>
      </c>
      <c r="H203" s="45">
        <v>0</v>
      </c>
      <c r="I203" s="45">
        <v>0</v>
      </c>
      <c r="J203" s="45">
        <v>0</v>
      </c>
      <c r="K203" s="45">
        <v>0</v>
      </c>
      <c r="L203" s="45">
        <v>1</v>
      </c>
      <c r="M203" s="45">
        <v>0</v>
      </c>
      <c r="N203" s="45">
        <v>0</v>
      </c>
      <c r="O203" s="50">
        <f t="shared" si="5"/>
        <v>0</v>
      </c>
    </row>
    <row r="204" spans="1:15" ht="15" customHeight="1">
      <c r="A204" s="63" t="s">
        <v>64</v>
      </c>
      <c r="B204" s="63"/>
      <c r="C204" s="45"/>
      <c r="D204" s="45">
        <v>0</v>
      </c>
      <c r="E204" s="45">
        <v>0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50">
        <f t="shared" si="5"/>
        <v>0</v>
      </c>
    </row>
    <row r="205" spans="1:15" ht="15" customHeight="1">
      <c r="A205" s="63" t="s">
        <v>46</v>
      </c>
      <c r="B205" s="63"/>
      <c r="C205" s="45"/>
      <c r="D205" s="45">
        <v>0</v>
      </c>
      <c r="E205" s="45">
        <v>0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1</v>
      </c>
      <c r="O205" s="50">
        <f t="shared" si="5"/>
        <v>0</v>
      </c>
    </row>
    <row r="206" spans="1:15" ht="15" customHeight="1">
      <c r="A206" s="66" t="s">
        <v>178</v>
      </c>
      <c r="B206" s="66"/>
      <c r="C206" s="48">
        <f>SUM(C207:C211)</f>
        <v>0</v>
      </c>
      <c r="D206" s="48">
        <f>SUM(D207:D211)</f>
        <v>9</v>
      </c>
      <c r="E206" s="48">
        <v>5</v>
      </c>
      <c r="F206" s="48">
        <v>0</v>
      </c>
      <c r="G206" s="48">
        <v>2</v>
      </c>
      <c r="H206" s="48">
        <v>3</v>
      </c>
      <c r="I206" s="48">
        <v>3</v>
      </c>
      <c r="J206" s="48">
        <v>0</v>
      </c>
      <c r="K206" s="48">
        <v>1</v>
      </c>
      <c r="L206" s="48">
        <v>3</v>
      </c>
      <c r="M206" s="48">
        <v>5</v>
      </c>
      <c r="N206" s="48">
        <v>0</v>
      </c>
      <c r="O206" s="49">
        <f>SUM(C206:N206)</f>
        <v>31</v>
      </c>
    </row>
    <row r="207" spans="1:15" ht="15" customHeight="1">
      <c r="A207" s="59" t="s">
        <v>179</v>
      </c>
      <c r="B207" s="60"/>
      <c r="C207" s="45"/>
      <c r="D207" s="45">
        <v>0</v>
      </c>
      <c r="E207" s="45">
        <v>0</v>
      </c>
      <c r="F207" s="45">
        <v>0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5">
        <v>0</v>
      </c>
      <c r="M207" s="45">
        <v>0</v>
      </c>
      <c r="N207" s="45">
        <v>0</v>
      </c>
      <c r="O207" s="50">
        <f t="shared" si="5"/>
        <v>0</v>
      </c>
    </row>
    <row r="208" spans="1:15" ht="15" customHeight="1">
      <c r="A208" s="59" t="s">
        <v>53</v>
      </c>
      <c r="B208" s="60"/>
      <c r="C208" s="45"/>
      <c r="D208" s="45">
        <v>0</v>
      </c>
      <c r="E208" s="45">
        <v>0</v>
      </c>
      <c r="F208" s="45">
        <v>0</v>
      </c>
      <c r="G208" s="45">
        <v>0</v>
      </c>
      <c r="H208" s="45">
        <v>0</v>
      </c>
      <c r="I208" s="45">
        <v>0</v>
      </c>
      <c r="J208" s="45">
        <v>0</v>
      </c>
      <c r="K208" s="45">
        <v>1</v>
      </c>
      <c r="L208" s="45">
        <v>0</v>
      </c>
      <c r="M208" s="45">
        <v>0</v>
      </c>
      <c r="N208" s="45">
        <v>0</v>
      </c>
      <c r="O208" s="50">
        <f t="shared" si="5"/>
        <v>0</v>
      </c>
    </row>
    <row r="209" spans="1:15" ht="15" customHeight="1">
      <c r="A209" s="59" t="s">
        <v>180</v>
      </c>
      <c r="B209" s="60"/>
      <c r="C209" s="45"/>
      <c r="D209" s="45">
        <v>0</v>
      </c>
      <c r="E209" s="45">
        <v>0</v>
      </c>
      <c r="F209" s="45">
        <v>0</v>
      </c>
      <c r="G209" s="45">
        <v>1</v>
      </c>
      <c r="H209" s="45">
        <v>1</v>
      </c>
      <c r="I209" s="45">
        <v>1</v>
      </c>
      <c r="J209" s="45">
        <v>0</v>
      </c>
      <c r="K209" s="45">
        <v>0</v>
      </c>
      <c r="L209" s="45">
        <v>0</v>
      </c>
      <c r="M209" s="45">
        <v>2</v>
      </c>
      <c r="N209" s="45">
        <v>0</v>
      </c>
      <c r="O209" s="50">
        <f t="shared" si="5"/>
        <v>2</v>
      </c>
    </row>
    <row r="210" spans="1:15" ht="15" customHeight="1">
      <c r="A210" s="59" t="s">
        <v>64</v>
      </c>
      <c r="B210" s="60"/>
      <c r="C210" s="45"/>
      <c r="D210" s="45">
        <v>6</v>
      </c>
      <c r="E210" s="45">
        <v>2</v>
      </c>
      <c r="F210" s="45">
        <v>0</v>
      </c>
      <c r="G210" s="45">
        <v>1</v>
      </c>
      <c r="H210" s="45">
        <v>0</v>
      </c>
      <c r="I210" s="45">
        <v>0</v>
      </c>
      <c r="J210" s="45">
        <v>0</v>
      </c>
      <c r="K210" s="45">
        <v>0</v>
      </c>
      <c r="L210" s="45">
        <v>0</v>
      </c>
      <c r="M210" s="45">
        <v>0</v>
      </c>
      <c r="N210" s="45">
        <v>0</v>
      </c>
      <c r="O210" s="50">
        <f t="shared" si="5"/>
        <v>9</v>
      </c>
    </row>
    <row r="211" spans="1:15" ht="15" customHeight="1">
      <c r="A211" s="59" t="s">
        <v>46</v>
      </c>
      <c r="B211" s="60"/>
      <c r="C211" s="45"/>
      <c r="D211" s="45">
        <v>3</v>
      </c>
      <c r="E211" s="45">
        <v>3</v>
      </c>
      <c r="F211" s="45">
        <v>0</v>
      </c>
      <c r="G211" s="45">
        <v>0</v>
      </c>
      <c r="H211" s="45">
        <v>2</v>
      </c>
      <c r="I211" s="45">
        <v>2</v>
      </c>
      <c r="J211" s="45">
        <v>0</v>
      </c>
      <c r="K211" s="45">
        <v>0</v>
      </c>
      <c r="L211" s="45">
        <v>3</v>
      </c>
      <c r="M211" s="45">
        <v>3</v>
      </c>
      <c r="N211" s="45">
        <v>0</v>
      </c>
      <c r="O211" s="50">
        <f t="shared" si="5"/>
        <v>8</v>
      </c>
    </row>
    <row r="212" spans="1:15" ht="15" customHeight="1">
      <c r="A212" s="66" t="s">
        <v>181</v>
      </c>
      <c r="B212" s="66"/>
      <c r="C212" s="48">
        <f>SUM(C213:C222)</f>
        <v>53</v>
      </c>
      <c r="D212" s="48">
        <f>SUM(D213:D222)</f>
        <v>58</v>
      </c>
      <c r="E212" s="48">
        <v>74</v>
      </c>
      <c r="F212" s="48">
        <v>79</v>
      </c>
      <c r="G212" s="48">
        <v>157</v>
      </c>
      <c r="H212" s="48">
        <v>121</v>
      </c>
      <c r="I212" s="48">
        <v>96</v>
      </c>
      <c r="J212" s="48">
        <v>91</v>
      </c>
      <c r="K212" s="48">
        <v>118</v>
      </c>
      <c r="L212" s="48">
        <v>84</v>
      </c>
      <c r="M212" s="48">
        <v>72</v>
      </c>
      <c r="N212" s="48">
        <v>54</v>
      </c>
      <c r="O212" s="49">
        <f>SUM(C212:N212)</f>
        <v>1057</v>
      </c>
    </row>
    <row r="213" spans="1:15" ht="15" customHeight="1">
      <c r="A213" s="63" t="s">
        <v>182</v>
      </c>
      <c r="B213" s="63"/>
      <c r="C213" s="45">
        <v>4</v>
      </c>
      <c r="D213" s="45">
        <v>19</v>
      </c>
      <c r="E213" s="45">
        <v>22</v>
      </c>
      <c r="F213" s="45">
        <v>15</v>
      </c>
      <c r="G213" s="45">
        <v>56</v>
      </c>
      <c r="H213" s="45">
        <v>36</v>
      </c>
      <c r="I213" s="45">
        <v>22</v>
      </c>
      <c r="J213" s="45">
        <v>25</v>
      </c>
      <c r="K213" s="45">
        <v>22</v>
      </c>
      <c r="L213" s="45">
        <v>17</v>
      </c>
      <c r="M213" s="45">
        <v>13</v>
      </c>
      <c r="N213" s="45">
        <v>23</v>
      </c>
      <c r="O213" s="50">
        <f t="shared" si="5"/>
        <v>152</v>
      </c>
    </row>
    <row r="214" spans="1:15" ht="15" customHeight="1">
      <c r="A214" s="59" t="s">
        <v>183</v>
      </c>
      <c r="B214" s="60"/>
      <c r="C214" s="45"/>
      <c r="D214" s="45">
        <v>2</v>
      </c>
      <c r="E214" s="45">
        <v>2</v>
      </c>
      <c r="F214" s="45">
        <v>0</v>
      </c>
      <c r="G214" s="45">
        <v>2</v>
      </c>
      <c r="H214" s="45">
        <v>2</v>
      </c>
      <c r="I214" s="45">
        <v>0</v>
      </c>
      <c r="J214" s="45">
        <v>1</v>
      </c>
      <c r="K214" s="45">
        <v>0</v>
      </c>
      <c r="L214" s="45">
        <v>2</v>
      </c>
      <c r="M214" s="45">
        <v>0</v>
      </c>
      <c r="N214" s="45">
        <v>1</v>
      </c>
      <c r="O214" s="50">
        <f t="shared" si="5"/>
        <v>8</v>
      </c>
    </row>
    <row r="215" spans="1:15" ht="15" customHeight="1">
      <c r="A215" s="63" t="s">
        <v>184</v>
      </c>
      <c r="B215" s="63"/>
      <c r="C215" s="45"/>
      <c r="D215" s="45">
        <v>2</v>
      </c>
      <c r="E215" s="45">
        <v>1</v>
      </c>
      <c r="F215" s="45">
        <v>2</v>
      </c>
      <c r="G215" s="45">
        <v>4</v>
      </c>
      <c r="H215" s="45">
        <v>4</v>
      </c>
      <c r="I215" s="45">
        <v>1</v>
      </c>
      <c r="J215" s="45">
        <v>2</v>
      </c>
      <c r="K215" s="45">
        <v>13</v>
      </c>
      <c r="L215" s="45">
        <v>2</v>
      </c>
      <c r="M215" s="45">
        <v>6</v>
      </c>
      <c r="N215" s="45">
        <v>2</v>
      </c>
      <c r="O215" s="50">
        <f aca="true" t="shared" si="6" ref="O215:O267">SUM(C215:H215)</f>
        <v>13</v>
      </c>
    </row>
    <row r="216" spans="1:15" ht="15" customHeight="1">
      <c r="A216" s="63" t="s">
        <v>185</v>
      </c>
      <c r="B216" s="63"/>
      <c r="C216" s="45">
        <v>3</v>
      </c>
      <c r="D216" s="45">
        <v>8</v>
      </c>
      <c r="E216" s="45">
        <v>28</v>
      </c>
      <c r="F216" s="45">
        <v>34</v>
      </c>
      <c r="G216" s="45">
        <v>58</v>
      </c>
      <c r="H216" s="45">
        <v>45</v>
      </c>
      <c r="I216" s="45">
        <v>32</v>
      </c>
      <c r="J216" s="45">
        <v>34</v>
      </c>
      <c r="K216" s="45">
        <v>33</v>
      </c>
      <c r="L216" s="45">
        <v>23</v>
      </c>
      <c r="M216" s="45">
        <v>13</v>
      </c>
      <c r="N216" s="45">
        <v>5</v>
      </c>
      <c r="O216" s="50">
        <f t="shared" si="6"/>
        <v>176</v>
      </c>
    </row>
    <row r="217" spans="1:15" ht="15" customHeight="1">
      <c r="A217" s="59" t="s">
        <v>186</v>
      </c>
      <c r="B217" s="60"/>
      <c r="C217" s="45">
        <v>2</v>
      </c>
      <c r="D217" s="45">
        <v>0</v>
      </c>
      <c r="E217" s="45">
        <v>1</v>
      </c>
      <c r="F217" s="45">
        <v>1</v>
      </c>
      <c r="G217" s="45">
        <v>1</v>
      </c>
      <c r="H217" s="45">
        <v>1</v>
      </c>
      <c r="I217" s="45">
        <v>0</v>
      </c>
      <c r="J217" s="45">
        <v>0</v>
      </c>
      <c r="K217" s="45">
        <v>1</v>
      </c>
      <c r="L217" s="45">
        <v>0</v>
      </c>
      <c r="M217" s="45">
        <v>0</v>
      </c>
      <c r="N217" s="45">
        <v>0</v>
      </c>
      <c r="O217" s="50">
        <f t="shared" si="6"/>
        <v>6</v>
      </c>
    </row>
    <row r="218" spans="1:15" ht="15" customHeight="1">
      <c r="A218" s="63" t="s">
        <v>53</v>
      </c>
      <c r="B218" s="63"/>
      <c r="C218" s="45">
        <v>20</v>
      </c>
      <c r="D218" s="45">
        <v>10</v>
      </c>
      <c r="E218" s="45">
        <v>8</v>
      </c>
      <c r="F218" s="45">
        <v>6</v>
      </c>
      <c r="G218" s="45">
        <v>7</v>
      </c>
      <c r="H218" s="45">
        <v>5</v>
      </c>
      <c r="I218" s="45">
        <v>6</v>
      </c>
      <c r="J218" s="45">
        <v>3</v>
      </c>
      <c r="K218" s="45">
        <v>16</v>
      </c>
      <c r="L218" s="45">
        <v>18</v>
      </c>
      <c r="M218" s="45">
        <v>16</v>
      </c>
      <c r="N218" s="45">
        <v>9</v>
      </c>
      <c r="O218" s="50">
        <f t="shared" si="6"/>
        <v>56</v>
      </c>
    </row>
    <row r="219" spans="1:15" ht="15">
      <c r="A219" s="63" t="s">
        <v>187</v>
      </c>
      <c r="B219" s="63"/>
      <c r="C219" s="45">
        <v>5</v>
      </c>
      <c r="D219" s="45">
        <v>0</v>
      </c>
      <c r="E219" s="45">
        <v>1</v>
      </c>
      <c r="F219" s="45">
        <v>1</v>
      </c>
      <c r="G219" s="45">
        <v>0</v>
      </c>
      <c r="H219" s="45">
        <v>1</v>
      </c>
      <c r="I219" s="45">
        <v>0</v>
      </c>
      <c r="J219" s="45">
        <v>1</v>
      </c>
      <c r="K219" s="45">
        <v>3</v>
      </c>
      <c r="L219" s="45">
        <v>0</v>
      </c>
      <c r="M219" s="45">
        <v>1</v>
      </c>
      <c r="N219" s="45">
        <v>0</v>
      </c>
      <c r="O219" s="50">
        <f t="shared" si="6"/>
        <v>8</v>
      </c>
    </row>
    <row r="220" spans="1:15" ht="15" customHeight="1">
      <c r="A220" s="63" t="s">
        <v>188</v>
      </c>
      <c r="B220" s="63"/>
      <c r="C220" s="45">
        <v>6</v>
      </c>
      <c r="D220" s="45">
        <v>12</v>
      </c>
      <c r="E220" s="45">
        <v>7</v>
      </c>
      <c r="F220" s="45">
        <v>8</v>
      </c>
      <c r="G220" s="45">
        <v>16</v>
      </c>
      <c r="H220" s="45">
        <v>10</v>
      </c>
      <c r="I220" s="45">
        <v>23</v>
      </c>
      <c r="J220" s="45">
        <v>17</v>
      </c>
      <c r="K220" s="45">
        <v>18</v>
      </c>
      <c r="L220" s="45">
        <v>8</v>
      </c>
      <c r="M220" s="45">
        <v>5</v>
      </c>
      <c r="N220" s="45">
        <v>5</v>
      </c>
      <c r="O220" s="50">
        <f t="shared" si="6"/>
        <v>59</v>
      </c>
    </row>
    <row r="221" spans="1:15" ht="15" customHeight="1">
      <c r="A221" s="63" t="s">
        <v>64</v>
      </c>
      <c r="B221" s="63"/>
      <c r="C221" s="45">
        <v>13</v>
      </c>
      <c r="D221" s="45">
        <v>5</v>
      </c>
      <c r="E221" s="45">
        <v>1</v>
      </c>
      <c r="F221" s="45">
        <v>10</v>
      </c>
      <c r="G221" s="45">
        <v>9</v>
      </c>
      <c r="H221" s="45">
        <v>8</v>
      </c>
      <c r="I221" s="45">
        <v>6</v>
      </c>
      <c r="J221" s="45">
        <v>3</v>
      </c>
      <c r="K221" s="45">
        <v>5</v>
      </c>
      <c r="L221" s="45">
        <v>6</v>
      </c>
      <c r="M221" s="45">
        <v>8</v>
      </c>
      <c r="N221" s="45">
        <v>4</v>
      </c>
      <c r="O221" s="50">
        <f t="shared" si="6"/>
        <v>46</v>
      </c>
    </row>
    <row r="222" spans="1:15" ht="15" customHeight="1">
      <c r="A222" s="59" t="s">
        <v>46</v>
      </c>
      <c r="B222" s="60"/>
      <c r="C222" s="45"/>
      <c r="D222" s="45">
        <v>0</v>
      </c>
      <c r="E222" s="45">
        <v>3</v>
      </c>
      <c r="F222" s="45">
        <v>2</v>
      </c>
      <c r="G222" s="45">
        <v>4</v>
      </c>
      <c r="H222" s="45">
        <v>9</v>
      </c>
      <c r="I222" s="45">
        <v>6</v>
      </c>
      <c r="J222" s="45">
        <v>5</v>
      </c>
      <c r="K222" s="45">
        <v>7</v>
      </c>
      <c r="L222" s="45">
        <v>8</v>
      </c>
      <c r="M222" s="45">
        <v>10</v>
      </c>
      <c r="N222" s="45">
        <v>5</v>
      </c>
      <c r="O222" s="50">
        <f t="shared" si="6"/>
        <v>18</v>
      </c>
    </row>
    <row r="223" spans="1:15" ht="15" customHeight="1">
      <c r="A223" s="66" t="s">
        <v>189</v>
      </c>
      <c r="B223" s="66"/>
      <c r="C223" s="48">
        <f>SUM(C224:C230)</f>
        <v>26</v>
      </c>
      <c r="D223" s="48">
        <f>SUM(D224:D230)</f>
        <v>26</v>
      </c>
      <c r="E223" s="48">
        <v>26</v>
      </c>
      <c r="F223" s="48">
        <v>34</v>
      </c>
      <c r="G223" s="48">
        <v>33</v>
      </c>
      <c r="H223" s="48">
        <v>55</v>
      </c>
      <c r="I223" s="48">
        <v>28</v>
      </c>
      <c r="J223" s="48">
        <v>18</v>
      </c>
      <c r="K223" s="48">
        <v>36</v>
      </c>
      <c r="L223" s="48">
        <v>22</v>
      </c>
      <c r="M223" s="48">
        <v>22</v>
      </c>
      <c r="N223" s="48">
        <v>32</v>
      </c>
      <c r="O223" s="49">
        <f>SUM(C223:N223)</f>
        <v>358</v>
      </c>
    </row>
    <row r="224" spans="1:15" ht="15" customHeight="1">
      <c r="A224" s="63" t="s">
        <v>190</v>
      </c>
      <c r="B224" s="63"/>
      <c r="C224" s="45">
        <v>1</v>
      </c>
      <c r="D224" s="45">
        <v>0</v>
      </c>
      <c r="E224" s="45">
        <v>0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1</v>
      </c>
      <c r="M224" s="45">
        <v>0</v>
      </c>
      <c r="N224" s="45">
        <v>0</v>
      </c>
      <c r="O224" s="50">
        <f t="shared" si="6"/>
        <v>1</v>
      </c>
    </row>
    <row r="225" spans="1:15" ht="15" customHeight="1">
      <c r="A225" s="63" t="s">
        <v>53</v>
      </c>
      <c r="B225" s="63"/>
      <c r="C225" s="45">
        <v>0</v>
      </c>
      <c r="D225" s="45">
        <v>3</v>
      </c>
      <c r="E225" s="45">
        <v>0</v>
      </c>
      <c r="F225" s="45">
        <v>3</v>
      </c>
      <c r="G225" s="45">
        <v>0</v>
      </c>
      <c r="H225" s="45">
        <v>1</v>
      </c>
      <c r="I225" s="45">
        <v>0</v>
      </c>
      <c r="J225" s="45">
        <v>0</v>
      </c>
      <c r="K225" s="45">
        <v>1</v>
      </c>
      <c r="L225" s="45">
        <v>1</v>
      </c>
      <c r="M225" s="45">
        <v>0</v>
      </c>
      <c r="N225" s="45">
        <v>2</v>
      </c>
      <c r="O225" s="50">
        <f t="shared" si="6"/>
        <v>7</v>
      </c>
    </row>
    <row r="226" spans="1:15" ht="15" customHeight="1">
      <c r="A226" s="63" t="s">
        <v>111</v>
      </c>
      <c r="B226" s="63"/>
      <c r="C226" s="45">
        <v>9</v>
      </c>
      <c r="D226" s="45">
        <v>2</v>
      </c>
      <c r="E226" s="45">
        <v>0</v>
      </c>
      <c r="F226" s="45">
        <v>0</v>
      </c>
      <c r="G226" s="45">
        <v>2</v>
      </c>
      <c r="H226" s="45">
        <v>3</v>
      </c>
      <c r="I226" s="45">
        <v>5</v>
      </c>
      <c r="J226" s="45">
        <v>0</v>
      </c>
      <c r="K226" s="45">
        <v>4</v>
      </c>
      <c r="L226" s="45">
        <v>0</v>
      </c>
      <c r="M226" s="45">
        <v>0</v>
      </c>
      <c r="N226" s="45">
        <v>0</v>
      </c>
      <c r="O226" s="50">
        <f t="shared" si="6"/>
        <v>16</v>
      </c>
    </row>
    <row r="227" spans="1:15" ht="15" customHeight="1">
      <c r="A227" s="63" t="s">
        <v>64</v>
      </c>
      <c r="B227" s="63"/>
      <c r="C227" s="45">
        <v>0</v>
      </c>
      <c r="D227" s="45">
        <v>0</v>
      </c>
      <c r="E227" s="45">
        <v>0</v>
      </c>
      <c r="F227" s="45">
        <v>0</v>
      </c>
      <c r="G227" s="45">
        <v>0</v>
      </c>
      <c r="H227" s="45">
        <v>1</v>
      </c>
      <c r="I227" s="45">
        <v>0</v>
      </c>
      <c r="J227" s="45">
        <v>0</v>
      </c>
      <c r="K227" s="45">
        <v>2</v>
      </c>
      <c r="L227" s="45">
        <v>1</v>
      </c>
      <c r="M227" s="45">
        <v>1</v>
      </c>
      <c r="N227" s="45">
        <v>0</v>
      </c>
      <c r="O227" s="50">
        <f t="shared" si="6"/>
        <v>1</v>
      </c>
    </row>
    <row r="228" spans="1:15" ht="15" customHeight="1">
      <c r="A228" s="63" t="s">
        <v>191</v>
      </c>
      <c r="B228" s="63"/>
      <c r="C228" s="45">
        <v>15</v>
      </c>
      <c r="D228" s="45">
        <v>21</v>
      </c>
      <c r="E228" s="45">
        <v>26</v>
      </c>
      <c r="F228" s="45">
        <v>29</v>
      </c>
      <c r="G228" s="45">
        <v>29</v>
      </c>
      <c r="H228" s="45">
        <v>48</v>
      </c>
      <c r="I228" s="45">
        <v>18</v>
      </c>
      <c r="J228" s="45">
        <v>17</v>
      </c>
      <c r="K228" s="45">
        <v>27</v>
      </c>
      <c r="L228" s="45">
        <v>18</v>
      </c>
      <c r="M228" s="45">
        <v>18</v>
      </c>
      <c r="N228" s="45">
        <v>24</v>
      </c>
      <c r="O228" s="50">
        <f t="shared" si="6"/>
        <v>168</v>
      </c>
    </row>
    <row r="229" spans="1:15" ht="15" customHeight="1">
      <c r="A229" s="63" t="s">
        <v>46</v>
      </c>
      <c r="B229" s="63"/>
      <c r="C229" s="45">
        <v>1</v>
      </c>
      <c r="D229" s="45">
        <v>0</v>
      </c>
      <c r="E229" s="45">
        <v>0</v>
      </c>
      <c r="F229" s="45">
        <v>1</v>
      </c>
      <c r="G229" s="45">
        <v>2</v>
      </c>
      <c r="H229" s="45">
        <v>2</v>
      </c>
      <c r="I229" s="45">
        <v>5</v>
      </c>
      <c r="J229" s="45">
        <v>1</v>
      </c>
      <c r="K229" s="45">
        <v>2</v>
      </c>
      <c r="L229" s="45">
        <v>1</v>
      </c>
      <c r="M229" s="45">
        <v>3</v>
      </c>
      <c r="N229" s="45">
        <v>6</v>
      </c>
      <c r="O229" s="50">
        <f t="shared" si="6"/>
        <v>6</v>
      </c>
    </row>
    <row r="230" spans="1:15" ht="15" customHeight="1">
      <c r="A230" s="63" t="s">
        <v>192</v>
      </c>
      <c r="B230" s="63"/>
      <c r="C230" s="45">
        <v>0</v>
      </c>
      <c r="D230" s="45">
        <v>0</v>
      </c>
      <c r="E230" s="45">
        <v>0</v>
      </c>
      <c r="F230" s="45">
        <v>1</v>
      </c>
      <c r="G230" s="45">
        <v>0</v>
      </c>
      <c r="H230" s="45">
        <v>0</v>
      </c>
      <c r="I230" s="45">
        <v>0</v>
      </c>
      <c r="J230" s="45">
        <v>0</v>
      </c>
      <c r="K230" s="45">
        <v>0</v>
      </c>
      <c r="L230" s="45">
        <v>0</v>
      </c>
      <c r="M230" s="45">
        <v>0</v>
      </c>
      <c r="N230" s="45">
        <v>0</v>
      </c>
      <c r="O230" s="50">
        <f t="shared" si="6"/>
        <v>1</v>
      </c>
    </row>
    <row r="231" spans="1:15" ht="15" customHeight="1">
      <c r="A231" s="66" t="s">
        <v>193</v>
      </c>
      <c r="B231" s="66"/>
      <c r="C231" s="49">
        <f>SUM(C232:C239)</f>
        <v>6</v>
      </c>
      <c r="D231" s="49">
        <f>SUM(D232:D239)</f>
        <v>11</v>
      </c>
      <c r="E231" s="49">
        <v>4</v>
      </c>
      <c r="F231" s="49">
        <v>8</v>
      </c>
      <c r="G231" s="49">
        <v>2</v>
      </c>
      <c r="H231" s="49">
        <v>5</v>
      </c>
      <c r="I231" s="49">
        <v>1</v>
      </c>
      <c r="J231" s="49">
        <v>1</v>
      </c>
      <c r="K231" s="49">
        <v>3</v>
      </c>
      <c r="L231" s="49">
        <v>2</v>
      </c>
      <c r="M231" s="49">
        <v>3</v>
      </c>
      <c r="N231" s="49">
        <v>1</v>
      </c>
      <c r="O231" s="49">
        <f>SUM(C231:N231)</f>
        <v>47</v>
      </c>
    </row>
    <row r="232" spans="1:15" ht="15" customHeight="1">
      <c r="A232" s="63" t="s">
        <v>194</v>
      </c>
      <c r="B232" s="63"/>
      <c r="C232" s="45"/>
      <c r="D232" s="45">
        <v>2</v>
      </c>
      <c r="E232" s="45">
        <v>0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50">
        <f t="shared" si="6"/>
        <v>2</v>
      </c>
    </row>
    <row r="233" spans="1:15" ht="15" customHeight="1">
      <c r="A233" s="63" t="s">
        <v>195</v>
      </c>
      <c r="B233" s="63"/>
      <c r="C233" s="45"/>
      <c r="D233" s="45">
        <v>1</v>
      </c>
      <c r="E233" s="45">
        <v>1</v>
      </c>
      <c r="F233" s="45">
        <v>5</v>
      </c>
      <c r="G233" s="45">
        <v>1</v>
      </c>
      <c r="H233" s="45">
        <v>2</v>
      </c>
      <c r="I233" s="45">
        <v>0</v>
      </c>
      <c r="J233" s="45">
        <v>0</v>
      </c>
      <c r="K233" s="45">
        <v>2</v>
      </c>
      <c r="L233" s="45">
        <v>0</v>
      </c>
      <c r="M233" s="45">
        <v>0</v>
      </c>
      <c r="N233" s="45">
        <v>0</v>
      </c>
      <c r="O233" s="50">
        <f t="shared" si="6"/>
        <v>10</v>
      </c>
    </row>
    <row r="234" spans="1:15" ht="15" customHeight="1">
      <c r="A234" s="63" t="s">
        <v>196</v>
      </c>
      <c r="B234" s="63"/>
      <c r="C234" s="45"/>
      <c r="D234" s="45">
        <v>0</v>
      </c>
      <c r="E234" s="45">
        <v>0</v>
      </c>
      <c r="F234" s="45">
        <v>0</v>
      </c>
      <c r="G234" s="45">
        <v>0</v>
      </c>
      <c r="H234" s="45">
        <v>0</v>
      </c>
      <c r="I234" s="45">
        <v>0</v>
      </c>
      <c r="J234" s="45">
        <v>0</v>
      </c>
      <c r="K234" s="45">
        <v>0</v>
      </c>
      <c r="L234" s="45">
        <v>0</v>
      </c>
      <c r="M234" s="45">
        <v>0</v>
      </c>
      <c r="N234" s="45">
        <v>0</v>
      </c>
      <c r="O234" s="50">
        <f t="shared" si="6"/>
        <v>0</v>
      </c>
    </row>
    <row r="235" spans="1:15" ht="15" customHeight="1">
      <c r="A235" s="59" t="s">
        <v>197</v>
      </c>
      <c r="B235" s="60"/>
      <c r="C235" s="45"/>
      <c r="D235" s="45">
        <v>5</v>
      </c>
      <c r="E235" s="45">
        <v>1</v>
      </c>
      <c r="F235" s="45">
        <v>0</v>
      </c>
      <c r="G235" s="45">
        <v>1</v>
      </c>
      <c r="H235" s="45">
        <v>1</v>
      </c>
      <c r="I235" s="45">
        <v>0</v>
      </c>
      <c r="J235" s="45">
        <v>0</v>
      </c>
      <c r="K235" s="45">
        <v>0</v>
      </c>
      <c r="L235" s="45">
        <v>0</v>
      </c>
      <c r="M235" s="45">
        <v>0</v>
      </c>
      <c r="N235" s="45">
        <v>0</v>
      </c>
      <c r="O235" s="50">
        <f t="shared" si="6"/>
        <v>8</v>
      </c>
    </row>
    <row r="236" spans="1:15" ht="15" customHeight="1">
      <c r="A236" s="63" t="s">
        <v>53</v>
      </c>
      <c r="B236" s="63"/>
      <c r="C236" s="45"/>
      <c r="D236" s="45">
        <v>1</v>
      </c>
      <c r="E236" s="45">
        <v>2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1</v>
      </c>
      <c r="M236" s="45">
        <v>0</v>
      </c>
      <c r="N236" s="45">
        <v>1</v>
      </c>
      <c r="O236" s="50">
        <f t="shared" si="6"/>
        <v>3</v>
      </c>
    </row>
    <row r="237" spans="1:15" ht="15" customHeight="1">
      <c r="A237" s="63" t="s">
        <v>198</v>
      </c>
      <c r="B237" s="63"/>
      <c r="C237" s="45">
        <v>1</v>
      </c>
      <c r="D237" s="45">
        <v>0</v>
      </c>
      <c r="E237" s="45">
        <v>0</v>
      </c>
      <c r="F237" s="45">
        <v>0</v>
      </c>
      <c r="G237" s="45">
        <v>0</v>
      </c>
      <c r="H237" s="45">
        <v>0</v>
      </c>
      <c r="I237" s="45">
        <v>1</v>
      </c>
      <c r="J237" s="45">
        <v>0</v>
      </c>
      <c r="K237" s="45">
        <v>0</v>
      </c>
      <c r="L237" s="45">
        <v>1</v>
      </c>
      <c r="M237" s="45">
        <v>2</v>
      </c>
      <c r="N237" s="45">
        <v>0</v>
      </c>
      <c r="O237" s="50">
        <f t="shared" si="6"/>
        <v>1</v>
      </c>
    </row>
    <row r="238" spans="1:15" ht="15" customHeight="1">
      <c r="A238" s="63" t="s">
        <v>64</v>
      </c>
      <c r="B238" s="63"/>
      <c r="C238" s="45">
        <v>1</v>
      </c>
      <c r="D238" s="45">
        <v>2</v>
      </c>
      <c r="E238" s="45">
        <v>0</v>
      </c>
      <c r="F238" s="45">
        <v>0</v>
      </c>
      <c r="G238" s="45">
        <v>0</v>
      </c>
      <c r="H238" s="45">
        <v>2</v>
      </c>
      <c r="I238" s="45">
        <v>0</v>
      </c>
      <c r="J238" s="45">
        <v>0</v>
      </c>
      <c r="K238" s="45">
        <v>1</v>
      </c>
      <c r="L238" s="45">
        <v>0</v>
      </c>
      <c r="M238" s="45">
        <v>1</v>
      </c>
      <c r="N238" s="45">
        <v>0</v>
      </c>
      <c r="O238" s="50">
        <f t="shared" si="6"/>
        <v>5</v>
      </c>
    </row>
    <row r="239" spans="1:15" ht="15" customHeight="1">
      <c r="A239" s="63" t="s">
        <v>46</v>
      </c>
      <c r="B239" s="63"/>
      <c r="C239" s="45">
        <v>4</v>
      </c>
      <c r="D239" s="45">
        <v>0</v>
      </c>
      <c r="E239" s="45">
        <v>0</v>
      </c>
      <c r="F239" s="45">
        <v>3</v>
      </c>
      <c r="G239" s="45">
        <v>0</v>
      </c>
      <c r="H239" s="45">
        <v>0</v>
      </c>
      <c r="I239" s="45">
        <v>0</v>
      </c>
      <c r="J239" s="45">
        <v>1</v>
      </c>
      <c r="K239" s="45">
        <v>0</v>
      </c>
      <c r="L239" s="45">
        <v>0</v>
      </c>
      <c r="M239" s="45">
        <v>0</v>
      </c>
      <c r="N239" s="45">
        <v>0</v>
      </c>
      <c r="O239" s="50">
        <f t="shared" si="6"/>
        <v>7</v>
      </c>
    </row>
    <row r="240" spans="1:15" ht="15" customHeight="1">
      <c r="A240" s="66" t="s">
        <v>199</v>
      </c>
      <c r="B240" s="66"/>
      <c r="C240" s="49">
        <f>SUM(C241:C246)</f>
        <v>88</v>
      </c>
      <c r="D240" s="49">
        <f>SUM(D241:D246)</f>
        <v>61</v>
      </c>
      <c r="E240" s="49">
        <v>93</v>
      </c>
      <c r="F240" s="49">
        <v>60</v>
      </c>
      <c r="G240" s="49">
        <v>80</v>
      </c>
      <c r="H240" s="49">
        <v>86</v>
      </c>
      <c r="I240" s="49">
        <v>39</v>
      </c>
      <c r="J240" s="49">
        <v>41</v>
      </c>
      <c r="K240" s="49">
        <v>57</v>
      </c>
      <c r="L240" s="49">
        <v>43</v>
      </c>
      <c r="M240" s="49">
        <v>35</v>
      </c>
      <c r="N240" s="49">
        <v>12</v>
      </c>
      <c r="O240" s="49">
        <f>SUM(C240:N240)</f>
        <v>695</v>
      </c>
    </row>
    <row r="241" spans="1:15" ht="15" customHeight="1">
      <c r="A241" s="63" t="s">
        <v>53</v>
      </c>
      <c r="B241" s="63"/>
      <c r="C241" s="45">
        <v>30</v>
      </c>
      <c r="D241" s="45">
        <v>7</v>
      </c>
      <c r="E241" s="45">
        <v>12</v>
      </c>
      <c r="F241" s="45">
        <v>4</v>
      </c>
      <c r="G241" s="45">
        <v>3</v>
      </c>
      <c r="H241" s="45">
        <v>8</v>
      </c>
      <c r="I241" s="45">
        <v>5</v>
      </c>
      <c r="J241" s="45">
        <v>6</v>
      </c>
      <c r="K241" s="45">
        <v>12</v>
      </c>
      <c r="L241" s="45">
        <v>2</v>
      </c>
      <c r="M241" s="45">
        <v>13</v>
      </c>
      <c r="N241" s="45">
        <v>0</v>
      </c>
      <c r="O241" s="50">
        <f t="shared" si="6"/>
        <v>64</v>
      </c>
    </row>
    <row r="242" spans="1:15" ht="15" customHeight="1">
      <c r="A242" s="63" t="s">
        <v>200</v>
      </c>
      <c r="B242" s="63"/>
      <c r="C242" s="45"/>
      <c r="D242" s="45">
        <v>0</v>
      </c>
      <c r="E242" s="45">
        <v>0</v>
      </c>
      <c r="F242" s="45">
        <v>0</v>
      </c>
      <c r="G242" s="45">
        <v>0</v>
      </c>
      <c r="H242" s="45">
        <v>0</v>
      </c>
      <c r="I242" s="45">
        <v>1</v>
      </c>
      <c r="J242" s="45">
        <v>0</v>
      </c>
      <c r="K242" s="45">
        <v>0</v>
      </c>
      <c r="L242" s="45">
        <v>0</v>
      </c>
      <c r="M242" s="45">
        <v>1</v>
      </c>
      <c r="N242" s="45">
        <v>0</v>
      </c>
      <c r="O242" s="50">
        <f t="shared" si="6"/>
        <v>0</v>
      </c>
    </row>
    <row r="243" spans="1:15" ht="15" customHeight="1">
      <c r="A243" s="63" t="s">
        <v>201</v>
      </c>
      <c r="B243" s="63"/>
      <c r="C243" s="45">
        <v>33</v>
      </c>
      <c r="D243" s="45">
        <v>35</v>
      </c>
      <c r="E243" s="45">
        <v>44</v>
      </c>
      <c r="F243" s="45">
        <v>28</v>
      </c>
      <c r="G243" s="45">
        <v>42</v>
      </c>
      <c r="H243" s="45">
        <v>35</v>
      </c>
      <c r="I243" s="45">
        <v>15</v>
      </c>
      <c r="J243" s="45">
        <v>7</v>
      </c>
      <c r="K243" s="45">
        <v>12</v>
      </c>
      <c r="L243" s="45">
        <v>8</v>
      </c>
      <c r="M243" s="45">
        <v>8</v>
      </c>
      <c r="N243" s="45">
        <v>3</v>
      </c>
      <c r="O243" s="50">
        <f t="shared" si="6"/>
        <v>217</v>
      </c>
    </row>
    <row r="244" spans="1:15" ht="15">
      <c r="A244" s="63" t="s">
        <v>202</v>
      </c>
      <c r="B244" s="63"/>
      <c r="C244" s="45"/>
      <c r="D244" s="45">
        <v>0</v>
      </c>
      <c r="E244" s="45">
        <v>0</v>
      </c>
      <c r="F244" s="45">
        <v>0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5">
        <v>0</v>
      </c>
      <c r="N244" s="45">
        <v>1</v>
      </c>
      <c r="O244" s="50">
        <f t="shared" si="6"/>
        <v>0</v>
      </c>
    </row>
    <row r="245" spans="1:15" ht="15" customHeight="1">
      <c r="A245" s="63" t="s">
        <v>203</v>
      </c>
      <c r="B245" s="63"/>
      <c r="C245" s="45">
        <v>16</v>
      </c>
      <c r="D245" s="45">
        <v>14</v>
      </c>
      <c r="E245" s="45">
        <v>36</v>
      </c>
      <c r="F245" s="45">
        <v>28</v>
      </c>
      <c r="G245" s="45">
        <v>34</v>
      </c>
      <c r="H245" s="45">
        <v>43</v>
      </c>
      <c r="I245" s="45">
        <v>18</v>
      </c>
      <c r="J245" s="45">
        <v>27</v>
      </c>
      <c r="K245" s="45">
        <v>33</v>
      </c>
      <c r="L245" s="45">
        <v>33</v>
      </c>
      <c r="M245" s="45">
        <v>12</v>
      </c>
      <c r="N245" s="45">
        <v>8</v>
      </c>
      <c r="O245" s="50">
        <f t="shared" si="6"/>
        <v>171</v>
      </c>
    </row>
    <row r="246" spans="1:15" ht="15" customHeight="1">
      <c r="A246" s="63" t="s">
        <v>204</v>
      </c>
      <c r="B246" s="63"/>
      <c r="C246" s="45">
        <v>9</v>
      </c>
      <c r="D246" s="45">
        <v>5</v>
      </c>
      <c r="E246" s="45">
        <v>1</v>
      </c>
      <c r="F246" s="45">
        <v>0</v>
      </c>
      <c r="G246" s="45">
        <v>1</v>
      </c>
      <c r="H246" s="45">
        <v>0</v>
      </c>
      <c r="I246" s="45">
        <v>0</v>
      </c>
      <c r="J246" s="45">
        <v>1</v>
      </c>
      <c r="K246" s="45">
        <v>0</v>
      </c>
      <c r="L246" s="45">
        <v>0</v>
      </c>
      <c r="M246" s="45">
        <v>1</v>
      </c>
      <c r="N246" s="45">
        <v>0</v>
      </c>
      <c r="O246" s="50">
        <f t="shared" si="6"/>
        <v>16</v>
      </c>
    </row>
    <row r="247" spans="1:15" ht="15">
      <c r="A247" s="66" t="s">
        <v>205</v>
      </c>
      <c r="B247" s="66"/>
      <c r="C247" s="49">
        <f>SUM(C248:C267)</f>
        <v>537</v>
      </c>
      <c r="D247" s="49">
        <f>SUM(D248:D267)</f>
        <v>1122</v>
      </c>
      <c r="E247" s="49">
        <f>SUM(E248:E267)</f>
        <v>1294</v>
      </c>
      <c r="F247" s="49">
        <v>1212</v>
      </c>
      <c r="G247" s="49">
        <v>1425</v>
      </c>
      <c r="H247" s="49">
        <v>1811</v>
      </c>
      <c r="I247" s="49">
        <v>1438</v>
      </c>
      <c r="J247" s="49">
        <v>1078</v>
      </c>
      <c r="K247" s="49">
        <v>1401</v>
      </c>
      <c r="L247" s="49">
        <v>1636</v>
      </c>
      <c r="M247" s="49">
        <v>1786</v>
      </c>
      <c r="N247" s="49">
        <v>1634</v>
      </c>
      <c r="O247" s="49">
        <f>SUM(C247:N247)</f>
        <v>16374</v>
      </c>
    </row>
    <row r="248" spans="1:15" ht="15">
      <c r="A248" s="63" t="s">
        <v>206</v>
      </c>
      <c r="B248" s="63"/>
      <c r="C248" s="45">
        <v>211</v>
      </c>
      <c r="D248" s="45">
        <v>738</v>
      </c>
      <c r="E248" s="45">
        <v>871</v>
      </c>
      <c r="F248" s="45">
        <v>824</v>
      </c>
      <c r="G248" s="45">
        <v>1011</v>
      </c>
      <c r="H248" s="45">
        <v>1328</v>
      </c>
      <c r="I248" s="45">
        <v>965</v>
      </c>
      <c r="J248" s="45">
        <v>663</v>
      </c>
      <c r="K248" s="45">
        <v>904</v>
      </c>
      <c r="L248" s="45">
        <v>1170</v>
      </c>
      <c r="M248" s="45">
        <v>1352</v>
      </c>
      <c r="N248" s="45">
        <v>1271</v>
      </c>
      <c r="O248" s="50">
        <f t="shared" si="6"/>
        <v>4983</v>
      </c>
    </row>
    <row r="249" spans="1:15" ht="15" customHeight="1">
      <c r="A249" s="63" t="s">
        <v>207</v>
      </c>
      <c r="B249" s="63"/>
      <c r="C249" s="45">
        <v>65</v>
      </c>
      <c r="D249" s="45">
        <v>37</v>
      </c>
      <c r="E249" s="45">
        <v>66</v>
      </c>
      <c r="F249" s="45">
        <v>31</v>
      </c>
      <c r="G249" s="45">
        <v>40</v>
      </c>
      <c r="H249" s="45">
        <v>26</v>
      </c>
      <c r="I249" s="45">
        <v>16</v>
      </c>
      <c r="J249" s="45">
        <v>12</v>
      </c>
      <c r="K249" s="45">
        <v>30</v>
      </c>
      <c r="L249" s="45">
        <v>32</v>
      </c>
      <c r="M249" s="45">
        <v>25</v>
      </c>
      <c r="N249" s="45">
        <v>23</v>
      </c>
      <c r="O249" s="50">
        <f t="shared" si="6"/>
        <v>265</v>
      </c>
    </row>
    <row r="250" spans="1:15" ht="15">
      <c r="A250" s="69" t="s">
        <v>208</v>
      </c>
      <c r="B250" s="69"/>
      <c r="C250" s="45"/>
      <c r="D250" s="45">
        <v>0</v>
      </c>
      <c r="E250" s="45">
        <v>0</v>
      </c>
      <c r="F250" s="45">
        <v>3</v>
      </c>
      <c r="G250" s="45">
        <v>4</v>
      </c>
      <c r="H250" s="45">
        <v>4</v>
      </c>
      <c r="I250" s="45">
        <v>2</v>
      </c>
      <c r="J250" s="45">
        <v>3</v>
      </c>
      <c r="K250" s="45">
        <v>12</v>
      </c>
      <c r="L250" s="45">
        <v>5</v>
      </c>
      <c r="M250" s="45">
        <v>2</v>
      </c>
      <c r="N250" s="45">
        <v>3</v>
      </c>
      <c r="O250" s="50">
        <f t="shared" si="6"/>
        <v>11</v>
      </c>
    </row>
    <row r="251" spans="1:15" ht="15" customHeight="1">
      <c r="A251" s="63" t="s">
        <v>209</v>
      </c>
      <c r="B251" s="63"/>
      <c r="C251" s="45"/>
      <c r="D251" s="45">
        <v>0</v>
      </c>
      <c r="E251" s="45">
        <v>0</v>
      </c>
      <c r="F251" s="45">
        <v>0</v>
      </c>
      <c r="G251" s="45">
        <v>0</v>
      </c>
      <c r="H251" s="45">
        <v>0</v>
      </c>
      <c r="I251" s="45">
        <v>2</v>
      </c>
      <c r="J251" s="45">
        <v>0</v>
      </c>
      <c r="K251" s="45">
        <v>0</v>
      </c>
      <c r="L251" s="45">
        <v>0</v>
      </c>
      <c r="M251" s="45">
        <v>1</v>
      </c>
      <c r="N251" s="45">
        <v>0</v>
      </c>
      <c r="O251" s="50">
        <f t="shared" si="6"/>
        <v>0</v>
      </c>
    </row>
    <row r="252" spans="1:15" ht="15" customHeight="1">
      <c r="A252" s="63" t="s">
        <v>210</v>
      </c>
      <c r="B252" s="63"/>
      <c r="C252" s="45">
        <v>1</v>
      </c>
      <c r="D252" s="45">
        <v>2</v>
      </c>
      <c r="E252" s="45">
        <v>1</v>
      </c>
      <c r="F252" s="45">
        <v>3</v>
      </c>
      <c r="G252" s="45">
        <v>7</v>
      </c>
      <c r="H252" s="45">
        <v>4</v>
      </c>
      <c r="I252" s="45">
        <v>4</v>
      </c>
      <c r="J252" s="45">
        <v>2</v>
      </c>
      <c r="K252" s="45">
        <v>2</v>
      </c>
      <c r="L252" s="45">
        <v>5</v>
      </c>
      <c r="M252" s="45">
        <v>1</v>
      </c>
      <c r="N252" s="45">
        <v>4</v>
      </c>
      <c r="O252" s="50">
        <f t="shared" si="6"/>
        <v>18</v>
      </c>
    </row>
    <row r="253" spans="1:15" ht="15">
      <c r="A253" s="63" t="s">
        <v>211</v>
      </c>
      <c r="B253" s="63"/>
      <c r="C253" s="45">
        <v>10</v>
      </c>
      <c r="D253" s="45">
        <v>16</v>
      </c>
      <c r="E253" s="45">
        <v>17</v>
      </c>
      <c r="F253" s="45">
        <v>20</v>
      </c>
      <c r="G253" s="45">
        <v>18</v>
      </c>
      <c r="H253" s="45">
        <v>26</v>
      </c>
      <c r="I253" s="45">
        <v>20</v>
      </c>
      <c r="J253" s="45">
        <v>12</v>
      </c>
      <c r="K253" s="45">
        <v>12</v>
      </c>
      <c r="L253" s="45">
        <v>10</v>
      </c>
      <c r="M253" s="45">
        <v>19</v>
      </c>
      <c r="N253" s="45">
        <v>8</v>
      </c>
      <c r="O253" s="50">
        <f t="shared" si="6"/>
        <v>107</v>
      </c>
    </row>
    <row r="254" spans="1:15" ht="15" customHeight="1">
      <c r="A254" s="63" t="s">
        <v>212</v>
      </c>
      <c r="B254" s="63"/>
      <c r="C254" s="45">
        <v>4</v>
      </c>
      <c r="D254" s="45">
        <v>0</v>
      </c>
      <c r="E254" s="45">
        <v>0</v>
      </c>
      <c r="F254" s="45">
        <v>0</v>
      </c>
      <c r="G254" s="45">
        <v>0</v>
      </c>
      <c r="H254" s="45">
        <v>0</v>
      </c>
      <c r="I254" s="45">
        <v>0</v>
      </c>
      <c r="J254" s="45">
        <v>0</v>
      </c>
      <c r="K254" s="45">
        <v>0</v>
      </c>
      <c r="L254" s="45">
        <v>0</v>
      </c>
      <c r="M254" s="45">
        <v>0</v>
      </c>
      <c r="N254" s="45">
        <v>0</v>
      </c>
      <c r="O254" s="50">
        <f t="shared" si="6"/>
        <v>4</v>
      </c>
    </row>
    <row r="255" spans="1:15" ht="15" customHeight="1">
      <c r="A255" s="63" t="s">
        <v>213</v>
      </c>
      <c r="B255" s="63"/>
      <c r="C255" s="45">
        <v>6</v>
      </c>
      <c r="D255" s="45">
        <v>2</v>
      </c>
      <c r="E255" s="45">
        <v>9</v>
      </c>
      <c r="F255" s="45">
        <v>26</v>
      </c>
      <c r="G255" s="45">
        <v>35</v>
      </c>
      <c r="H255" s="45">
        <v>34</v>
      </c>
      <c r="I255" s="45">
        <v>10</v>
      </c>
      <c r="J255" s="45">
        <v>4</v>
      </c>
      <c r="K255" s="45">
        <v>5</v>
      </c>
      <c r="L255" s="45">
        <v>6</v>
      </c>
      <c r="M255" s="45">
        <v>3</v>
      </c>
      <c r="N255" s="45">
        <v>3</v>
      </c>
      <c r="O255" s="50">
        <f t="shared" si="6"/>
        <v>112</v>
      </c>
    </row>
    <row r="256" spans="1:15" ht="15" customHeight="1">
      <c r="A256" s="59" t="s">
        <v>214</v>
      </c>
      <c r="B256" s="60"/>
      <c r="C256" s="45"/>
      <c r="D256" s="45">
        <v>0</v>
      </c>
      <c r="E256" s="45">
        <v>1</v>
      </c>
      <c r="F256" s="45">
        <v>0</v>
      </c>
      <c r="G256" s="45">
        <v>1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50">
        <f t="shared" si="6"/>
        <v>2</v>
      </c>
    </row>
    <row r="257" spans="1:15" ht="15" customHeight="1">
      <c r="A257" s="63" t="s">
        <v>215</v>
      </c>
      <c r="B257" s="63"/>
      <c r="C257" s="45">
        <v>5</v>
      </c>
      <c r="D257" s="45">
        <v>5</v>
      </c>
      <c r="E257" s="45">
        <v>6</v>
      </c>
      <c r="F257" s="45">
        <v>8</v>
      </c>
      <c r="G257" s="45">
        <v>0</v>
      </c>
      <c r="H257" s="45">
        <v>4</v>
      </c>
      <c r="I257" s="45">
        <v>6</v>
      </c>
      <c r="J257" s="45">
        <v>3</v>
      </c>
      <c r="K257" s="45">
        <v>9</v>
      </c>
      <c r="L257" s="45">
        <v>3</v>
      </c>
      <c r="M257" s="45">
        <v>2</v>
      </c>
      <c r="N257" s="45">
        <v>2</v>
      </c>
      <c r="O257" s="50">
        <f t="shared" si="6"/>
        <v>28</v>
      </c>
    </row>
    <row r="258" spans="1:15" ht="15" customHeight="1">
      <c r="A258" s="63" t="s">
        <v>53</v>
      </c>
      <c r="B258" s="63"/>
      <c r="C258" s="45">
        <v>82</v>
      </c>
      <c r="D258" s="45">
        <v>95</v>
      </c>
      <c r="E258" s="45">
        <v>43</v>
      </c>
      <c r="F258" s="45">
        <v>9</v>
      </c>
      <c r="G258" s="45">
        <v>10</v>
      </c>
      <c r="H258" s="45">
        <v>8</v>
      </c>
      <c r="I258" s="45">
        <v>9</v>
      </c>
      <c r="J258" s="45">
        <v>8</v>
      </c>
      <c r="K258" s="45">
        <v>9</v>
      </c>
      <c r="L258" s="45">
        <v>20</v>
      </c>
      <c r="M258" s="45">
        <v>32</v>
      </c>
      <c r="N258" s="45">
        <v>12</v>
      </c>
      <c r="O258" s="50">
        <f t="shared" si="6"/>
        <v>247</v>
      </c>
    </row>
    <row r="259" spans="1:15" ht="15" customHeight="1">
      <c r="A259" s="63" t="s">
        <v>216</v>
      </c>
      <c r="B259" s="63"/>
      <c r="C259" s="45">
        <v>3</v>
      </c>
      <c r="D259" s="45">
        <v>4</v>
      </c>
      <c r="E259" s="45">
        <v>1</v>
      </c>
      <c r="F259" s="45">
        <v>5</v>
      </c>
      <c r="G259" s="45">
        <v>3</v>
      </c>
      <c r="H259" s="45">
        <v>2</v>
      </c>
      <c r="I259" s="45">
        <v>1</v>
      </c>
      <c r="J259" s="45">
        <v>1</v>
      </c>
      <c r="K259" s="45">
        <v>1</v>
      </c>
      <c r="L259" s="45">
        <v>2</v>
      </c>
      <c r="M259" s="45">
        <v>1</v>
      </c>
      <c r="N259" s="45">
        <v>2</v>
      </c>
      <c r="O259" s="50">
        <f t="shared" si="6"/>
        <v>18</v>
      </c>
    </row>
    <row r="260" spans="1:15" ht="15" customHeight="1">
      <c r="A260" s="63" t="s">
        <v>217</v>
      </c>
      <c r="B260" s="63"/>
      <c r="C260" s="45">
        <v>0</v>
      </c>
      <c r="D260" s="45">
        <v>62</v>
      </c>
      <c r="E260" s="45">
        <v>140</v>
      </c>
      <c r="F260" s="45">
        <v>153</v>
      </c>
      <c r="G260" s="45">
        <v>138</v>
      </c>
      <c r="H260" s="45">
        <v>155</v>
      </c>
      <c r="I260" s="45">
        <v>239</v>
      </c>
      <c r="J260" s="45">
        <v>269</v>
      </c>
      <c r="K260" s="45">
        <v>308</v>
      </c>
      <c r="L260" s="45">
        <v>261</v>
      </c>
      <c r="M260" s="45">
        <v>261</v>
      </c>
      <c r="N260" s="45">
        <v>211</v>
      </c>
      <c r="O260" s="50">
        <f t="shared" si="6"/>
        <v>648</v>
      </c>
    </row>
    <row r="261" spans="1:15" ht="15" customHeight="1">
      <c r="A261" s="63" t="s">
        <v>218</v>
      </c>
      <c r="B261" s="63"/>
      <c r="C261" s="45">
        <v>7</v>
      </c>
      <c r="D261" s="45">
        <v>7</v>
      </c>
      <c r="E261" s="45">
        <v>11</v>
      </c>
      <c r="F261" s="45">
        <v>9</v>
      </c>
      <c r="G261" s="45">
        <v>16</v>
      </c>
      <c r="H261" s="45">
        <v>26</v>
      </c>
      <c r="I261" s="45">
        <v>14</v>
      </c>
      <c r="J261" s="45">
        <v>14</v>
      </c>
      <c r="K261" s="45">
        <v>21</v>
      </c>
      <c r="L261" s="45">
        <v>13</v>
      </c>
      <c r="M261" s="45">
        <v>11</v>
      </c>
      <c r="N261" s="45">
        <v>4</v>
      </c>
      <c r="O261" s="50">
        <f t="shared" si="6"/>
        <v>76</v>
      </c>
    </row>
    <row r="262" spans="1:15" ht="15" customHeight="1">
      <c r="A262" s="63" t="s">
        <v>219</v>
      </c>
      <c r="B262" s="63"/>
      <c r="C262" s="45">
        <v>22</v>
      </c>
      <c r="D262" s="45">
        <v>34</v>
      </c>
      <c r="E262" s="45">
        <v>39</v>
      </c>
      <c r="F262" s="45">
        <v>30</v>
      </c>
      <c r="G262" s="45">
        <v>35</v>
      </c>
      <c r="H262" s="45">
        <v>60</v>
      </c>
      <c r="I262" s="45">
        <v>31</v>
      </c>
      <c r="J262" s="45">
        <v>17</v>
      </c>
      <c r="K262" s="45">
        <v>23</v>
      </c>
      <c r="L262" s="45">
        <v>23</v>
      </c>
      <c r="M262" s="45">
        <v>14</v>
      </c>
      <c r="N262" s="45">
        <v>20</v>
      </c>
      <c r="O262" s="50">
        <f t="shared" si="6"/>
        <v>220</v>
      </c>
    </row>
    <row r="263" spans="1:15" ht="15" customHeight="1">
      <c r="A263" s="63" t="s">
        <v>220</v>
      </c>
      <c r="B263" s="63"/>
      <c r="C263" s="45">
        <v>6</v>
      </c>
      <c r="D263" s="45">
        <v>12</v>
      </c>
      <c r="E263" s="45">
        <v>23</v>
      </c>
      <c r="F263" s="45">
        <v>8</v>
      </c>
      <c r="G263" s="45">
        <v>13</v>
      </c>
      <c r="H263" s="45">
        <v>9</v>
      </c>
      <c r="I263" s="45">
        <v>12</v>
      </c>
      <c r="J263" s="45">
        <v>8</v>
      </c>
      <c r="K263" s="45">
        <v>8</v>
      </c>
      <c r="L263" s="45">
        <v>5</v>
      </c>
      <c r="M263" s="45">
        <v>9</v>
      </c>
      <c r="N263" s="45">
        <v>13</v>
      </c>
      <c r="O263" s="50">
        <f t="shared" si="6"/>
        <v>71</v>
      </c>
    </row>
    <row r="264" spans="1:15" ht="15" customHeight="1">
      <c r="A264" s="63" t="s">
        <v>221</v>
      </c>
      <c r="B264" s="63"/>
      <c r="C264" s="45">
        <v>4</v>
      </c>
      <c r="D264" s="45">
        <v>6</v>
      </c>
      <c r="E264" s="45">
        <v>2</v>
      </c>
      <c r="F264" s="45">
        <v>0</v>
      </c>
      <c r="G264" s="45">
        <v>2</v>
      </c>
      <c r="H264" s="45">
        <v>2</v>
      </c>
      <c r="I264" s="45">
        <v>2</v>
      </c>
      <c r="J264" s="45">
        <v>3</v>
      </c>
      <c r="K264" s="45">
        <v>3</v>
      </c>
      <c r="L264" s="45">
        <v>5</v>
      </c>
      <c r="M264" s="45">
        <v>1</v>
      </c>
      <c r="N264" s="45">
        <v>0</v>
      </c>
      <c r="O264" s="50">
        <f t="shared" si="6"/>
        <v>16</v>
      </c>
    </row>
    <row r="265" spans="1:15" ht="15" customHeight="1">
      <c r="A265" s="63" t="s">
        <v>222</v>
      </c>
      <c r="B265" s="63"/>
      <c r="C265" s="45">
        <v>8</v>
      </c>
      <c r="D265" s="45">
        <v>10</v>
      </c>
      <c r="E265" s="45">
        <v>15</v>
      </c>
      <c r="F265" s="45">
        <v>20</v>
      </c>
      <c r="G265" s="45">
        <v>21</v>
      </c>
      <c r="H265" s="45">
        <v>38</v>
      </c>
      <c r="I265" s="45">
        <v>17</v>
      </c>
      <c r="J265" s="45">
        <v>11</v>
      </c>
      <c r="K265" s="45">
        <v>22</v>
      </c>
      <c r="L265" s="45">
        <v>23</v>
      </c>
      <c r="M265" s="45">
        <v>13</v>
      </c>
      <c r="N265" s="45">
        <v>17</v>
      </c>
      <c r="O265" s="50">
        <f t="shared" si="6"/>
        <v>112</v>
      </c>
    </row>
    <row r="266" spans="1:15" ht="15" customHeight="1">
      <c r="A266" s="63" t="s">
        <v>223</v>
      </c>
      <c r="B266" s="63"/>
      <c r="C266" s="45">
        <v>66</v>
      </c>
      <c r="D266" s="45">
        <v>66</v>
      </c>
      <c r="E266" s="45">
        <v>49</v>
      </c>
      <c r="F266" s="45">
        <v>62</v>
      </c>
      <c r="G266" s="45">
        <v>66</v>
      </c>
      <c r="H266" s="45">
        <v>72</v>
      </c>
      <c r="I266" s="45">
        <v>84</v>
      </c>
      <c r="J266" s="45">
        <v>48</v>
      </c>
      <c r="K266" s="45">
        <v>32</v>
      </c>
      <c r="L266" s="45">
        <v>52</v>
      </c>
      <c r="M266" s="45">
        <v>35</v>
      </c>
      <c r="N266" s="45">
        <v>41</v>
      </c>
      <c r="O266" s="50">
        <f t="shared" si="6"/>
        <v>381</v>
      </c>
    </row>
    <row r="267" spans="1:15" ht="15" customHeight="1">
      <c r="A267" s="63" t="s">
        <v>224</v>
      </c>
      <c r="B267" s="63"/>
      <c r="C267" s="45">
        <v>37</v>
      </c>
      <c r="D267" s="45">
        <v>26</v>
      </c>
      <c r="E267" s="45">
        <v>0</v>
      </c>
      <c r="F267" s="45">
        <v>1</v>
      </c>
      <c r="G267" s="45">
        <v>5</v>
      </c>
      <c r="H267" s="45">
        <v>13</v>
      </c>
      <c r="I267" s="45">
        <v>4</v>
      </c>
      <c r="J267" s="45">
        <v>0</v>
      </c>
      <c r="K267" s="45">
        <v>0</v>
      </c>
      <c r="L267" s="45">
        <v>1</v>
      </c>
      <c r="M267" s="45">
        <v>4</v>
      </c>
      <c r="N267" s="45">
        <v>0</v>
      </c>
      <c r="O267" s="50">
        <f t="shared" si="6"/>
        <v>82</v>
      </c>
    </row>
    <row r="268" ht="15">
      <c r="F268">
        <v>0</v>
      </c>
    </row>
  </sheetData>
  <sheetProtection/>
  <mergeCells count="249"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18:B18"/>
    <mergeCell ref="A19:B19"/>
    <mergeCell ref="A20:B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conditionalFormatting sqref="I90:N96 I248:N267 I114:N123 I134:N168 I201:N205 I207:N211 I213:N222 I241:N246 I35:N37 I39:N50 I52:N58 I60:N69 I71:N78 I80:N88 I98:N107 I109:N112 I125:N132 I170:N177 I179:N193 I195:N199 I224:N230 I232:N239">
    <cfRule type="cellIs" priority="2" dxfId="2" operator="equal" stopIfTrue="1">
      <formula>0</formula>
    </cfRule>
  </conditionalFormatting>
  <conditionalFormatting sqref="C90:H96 C248:H267 C114:H123 C134:H168 C201:H205 C207:H211 C213:H222 C241:H246 C35:H37 C39:H50 C52:H58 C60:H69 C71:H78 C80:H88 C98:H107 C109:H112 C125:H132 C170:H177 C179:H193 C195:H199 C224:H230 C232:H239">
    <cfRule type="cellIs" priority="1" dxfId="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showGridLines="0" view="pageBreakPreview" zoomScaleSheetLayoutView="100" zoomScalePageLayoutView="0" workbookViewId="0" topLeftCell="A1">
      <selection activeCell="A1" sqref="A1:I1"/>
    </sheetView>
  </sheetViews>
  <sheetFormatPr defaultColWidth="11.421875" defaultRowHeight="15"/>
  <cols>
    <col min="1" max="1" width="10.8515625" style="0" customWidth="1"/>
    <col min="2" max="2" width="9.57421875" style="0" customWidth="1"/>
    <col min="3" max="3" width="9.7109375" style="0" customWidth="1"/>
    <col min="4" max="4" width="9.421875" style="0" customWidth="1"/>
    <col min="5" max="5" width="9.28125" style="0" customWidth="1"/>
    <col min="6" max="6" width="9.421875" style="0" customWidth="1"/>
    <col min="7" max="7" width="10.421875" style="0" customWidth="1"/>
    <col min="8" max="8" width="6.421875" style="0" bestFit="1" customWidth="1"/>
    <col min="9" max="9" width="9.57421875" style="0" customWidth="1"/>
    <col min="10" max="10" width="1.28515625" style="20" customWidth="1"/>
    <col min="11" max="11" width="7.7109375" style="0" customWidth="1"/>
    <col min="12" max="12" width="7.28125" style="0" customWidth="1"/>
    <col min="13" max="13" width="8.00390625" style="0" customWidth="1"/>
    <col min="14" max="14" width="0.9921875" style="21" customWidth="1"/>
    <col min="15" max="15" width="7.7109375" style="0" customWidth="1"/>
    <col min="16" max="16" width="7.28125" style="0" customWidth="1"/>
    <col min="17" max="17" width="1.28515625" style="20" customWidth="1"/>
    <col min="18" max="18" width="7.7109375" style="0" customWidth="1"/>
    <col min="19" max="19" width="9.421875" style="0" customWidth="1"/>
    <col min="20" max="20" width="6.8515625" style="0" customWidth="1"/>
  </cols>
  <sheetData>
    <row r="1" spans="1:20" ht="15" customHeight="1">
      <c r="A1" s="70" t="s">
        <v>0</v>
      </c>
      <c r="B1" s="71"/>
      <c r="C1" s="71"/>
      <c r="D1" s="71"/>
      <c r="E1" s="71"/>
      <c r="F1" s="71"/>
      <c r="G1" s="71"/>
      <c r="H1" s="71"/>
      <c r="I1" s="72"/>
      <c r="J1" s="1"/>
      <c r="K1" s="70" t="s">
        <v>1</v>
      </c>
      <c r="L1" s="71"/>
      <c r="M1" s="72"/>
      <c r="N1" s="2"/>
      <c r="O1" s="70" t="s">
        <v>2</v>
      </c>
      <c r="P1" s="71"/>
      <c r="Q1" s="1"/>
      <c r="R1" s="70" t="s">
        <v>3</v>
      </c>
      <c r="S1" s="71"/>
      <c r="T1" s="72"/>
    </row>
    <row r="2" spans="1:20" s="6" customFormat="1" ht="95.25" customHeight="1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4"/>
      <c r="K2" s="3" t="s">
        <v>5</v>
      </c>
      <c r="L2" s="3" t="s">
        <v>13</v>
      </c>
      <c r="M2" s="3" t="s">
        <v>7</v>
      </c>
      <c r="N2" s="5"/>
      <c r="O2" s="3" t="s">
        <v>14</v>
      </c>
      <c r="P2" s="3" t="s">
        <v>15</v>
      </c>
      <c r="Q2" s="4"/>
      <c r="R2" s="3" t="s">
        <v>16</v>
      </c>
      <c r="S2" s="3" t="s">
        <v>17</v>
      </c>
      <c r="T2" s="3" t="s">
        <v>11</v>
      </c>
    </row>
    <row r="3" spans="1:20" ht="15">
      <c r="A3" s="7" t="s">
        <v>18</v>
      </c>
      <c r="B3" s="8">
        <f>'[2]Análisis Enero'!B34</f>
        <v>2680</v>
      </c>
      <c r="C3" s="8">
        <f>'[2]Análisis Enero'!C34</f>
        <v>2644</v>
      </c>
      <c r="D3" s="8">
        <f>'[2]Análisis Enero'!D34</f>
        <v>2421</v>
      </c>
      <c r="E3" s="8">
        <f>'[2]Análisis Enero'!E34</f>
        <v>172</v>
      </c>
      <c r="F3" s="9">
        <f>_xlfn.IFERROR((G3)/D3,0%)</f>
        <v>0.942998760842627</v>
      </c>
      <c r="G3" s="8">
        <f>'[2]Análisis Enero'!G34</f>
        <v>2283</v>
      </c>
      <c r="H3" s="10">
        <f>_xlfn.IFERROR(D3/B3,0)</f>
        <v>0.9033582089552239</v>
      </c>
      <c r="I3" s="8">
        <f>'[2]Análisis Enero'!I34</f>
        <v>36</v>
      </c>
      <c r="J3" s="11"/>
      <c r="K3" s="8">
        <f>'[2]Análisis Enero'!K34</f>
        <v>104</v>
      </c>
      <c r="L3" s="8">
        <f>'[2]Análisis Enero'!L34</f>
        <v>68</v>
      </c>
      <c r="M3" s="8">
        <f>'[2]Análisis Enero'!M34</f>
        <v>36</v>
      </c>
      <c r="N3" s="12"/>
      <c r="O3" s="8">
        <f>'[2]Análisis Enero'!O34</f>
        <v>0</v>
      </c>
      <c r="P3" s="8">
        <f>'[2]Análisis Enero'!P34</f>
        <v>0</v>
      </c>
      <c r="Q3" s="11"/>
      <c r="R3" s="8">
        <f>'[2]Análisis Enero'!R34</f>
        <v>2716</v>
      </c>
      <c r="S3" s="8">
        <f>'[2]Análisis Enero'!S34</f>
        <v>2457</v>
      </c>
      <c r="T3" s="9">
        <f>_xlfn.IFERROR(S3/R3,0)</f>
        <v>0.904639175257732</v>
      </c>
    </row>
    <row r="4" spans="1:20" ht="15">
      <c r="A4" s="7" t="s">
        <v>19</v>
      </c>
      <c r="B4" s="8">
        <f>'[2]Análisis Febrero'!B31</f>
        <v>3246</v>
      </c>
      <c r="C4" s="8">
        <f>'[2]Análisis Febrero'!C31</f>
        <v>3246</v>
      </c>
      <c r="D4" s="8">
        <f>'[2]Análisis Febrero'!D31</f>
        <v>2576</v>
      </c>
      <c r="E4" s="8">
        <f>'[2]Análisis Febrero'!E31</f>
        <v>558</v>
      </c>
      <c r="F4" s="9">
        <f aca="true" t="shared" si="0" ref="F4:F10">_xlfn.IFERROR((G4)/D4,0%)</f>
        <v>0.9984472049689441</v>
      </c>
      <c r="G4" s="8">
        <f>'[2]Análisis Febrero'!G31</f>
        <v>2572</v>
      </c>
      <c r="H4" s="13">
        <f aca="true" t="shared" si="1" ref="H4:H10">_xlfn.IFERROR(D4/B4,0)</f>
        <v>0.7935921133703019</v>
      </c>
      <c r="I4" s="8">
        <f>'[2]Análisis Febrero'!I31</f>
        <v>0</v>
      </c>
      <c r="J4" s="11"/>
      <c r="K4" s="8">
        <f>'[2]Análisis Febrero'!K31</f>
        <v>138</v>
      </c>
      <c r="L4" s="8">
        <f>'[2]Análisis Febrero'!L31</f>
        <v>111</v>
      </c>
      <c r="M4" s="8">
        <f>'[2]Análisis Febrero'!M31</f>
        <v>27</v>
      </c>
      <c r="N4" s="12"/>
      <c r="O4" s="8">
        <f>'[2]Análisis Febrero'!O31</f>
        <v>0</v>
      </c>
      <c r="P4" s="8">
        <f>'[2]Análisis Febrero'!P31</f>
        <v>0</v>
      </c>
      <c r="Q4" s="11"/>
      <c r="R4" s="8">
        <f>'[2]Análisis Febrero'!R31</f>
        <v>3273</v>
      </c>
      <c r="S4" s="8">
        <f>'[2]Análisis Febrero'!S31</f>
        <v>2603</v>
      </c>
      <c r="T4" s="9">
        <f aca="true" t="shared" si="2" ref="T4:T10">_xlfn.IFERROR(S4/R4,0)</f>
        <v>0.7952948365413993</v>
      </c>
    </row>
    <row r="5" spans="1:20" s="14" customFormat="1" ht="15.75" customHeight="1">
      <c r="A5" s="7" t="s">
        <v>20</v>
      </c>
      <c r="B5" s="8">
        <f>'[2]Análisis Marzo'!B34</f>
        <v>3298</v>
      </c>
      <c r="C5" s="8">
        <f>'[2]Análisis Marzo'!C34</f>
        <v>3297</v>
      </c>
      <c r="D5" s="8">
        <f>'[2]Análisis Marzo'!D34</f>
        <v>2916</v>
      </c>
      <c r="E5" s="8">
        <f>'[2]Análisis Marzo'!E34</f>
        <v>366</v>
      </c>
      <c r="F5" s="9">
        <f t="shared" si="0"/>
        <v>0.960562414266118</v>
      </c>
      <c r="G5" s="8">
        <f>'[2]Análisis Marzo'!G34</f>
        <v>2801</v>
      </c>
      <c r="H5" s="13">
        <f t="shared" si="1"/>
        <v>0.8841722255912674</v>
      </c>
      <c r="I5" s="8">
        <f>'[2]Análisis Marzo'!I34</f>
        <v>0</v>
      </c>
      <c r="J5" s="11"/>
      <c r="K5" s="8">
        <f>'[2]Análisis Marzo'!K34</f>
        <v>140</v>
      </c>
      <c r="L5" s="8">
        <f>'[2]Análisis Marzo'!L34</f>
        <v>106</v>
      </c>
      <c r="M5" s="8">
        <f>'[2]Análisis Marzo'!M34</f>
        <v>34</v>
      </c>
      <c r="N5" s="12"/>
      <c r="O5" s="8">
        <f>'[2]Análisis Marzo'!O34</f>
        <v>0</v>
      </c>
      <c r="P5" s="8">
        <f>'[2]Análisis Marzo'!P34</f>
        <v>0</v>
      </c>
      <c r="Q5" s="11"/>
      <c r="R5" s="8">
        <f>'[2]Análisis Marzo'!R34</f>
        <v>3332</v>
      </c>
      <c r="S5" s="8">
        <f>'[2]Análisis Marzo'!S34</f>
        <v>2950</v>
      </c>
      <c r="T5" s="9">
        <f t="shared" si="2"/>
        <v>0.8853541416566627</v>
      </c>
    </row>
    <row r="6" spans="1:20" s="14" customFormat="1" ht="15">
      <c r="A6" s="7" t="s">
        <v>21</v>
      </c>
      <c r="B6" s="8">
        <f>'[2]Análisis Abril'!B34</f>
        <v>3066</v>
      </c>
      <c r="C6" s="8">
        <f>'[2]Análisis Abril'!C34</f>
        <v>3066</v>
      </c>
      <c r="D6" s="8">
        <f>'[2]Análisis Abril'!D34</f>
        <v>2671</v>
      </c>
      <c r="E6" s="8">
        <f>'[2]Análisis Abril'!E34</f>
        <v>395</v>
      </c>
      <c r="F6" s="9">
        <f t="shared" si="0"/>
        <v>0.9996256083863722</v>
      </c>
      <c r="G6" s="8">
        <f>'[2]Análisis Abril'!G34</f>
        <v>2670</v>
      </c>
      <c r="H6" s="13">
        <f t="shared" si="1"/>
        <v>0.8711676451402479</v>
      </c>
      <c r="I6" s="8">
        <f>'[2]Análisis Abril'!I34</f>
        <v>0</v>
      </c>
      <c r="J6" s="11"/>
      <c r="K6" s="8">
        <f>'[2]Análisis Abril'!K34</f>
        <v>80</v>
      </c>
      <c r="L6" s="8">
        <f>'[2]Análisis Abril'!L34</f>
        <v>59</v>
      </c>
      <c r="M6" s="8">
        <f>'[2]Análisis Abril'!M34</f>
        <v>21</v>
      </c>
      <c r="N6" s="12"/>
      <c r="O6" s="8">
        <f>'[2]Análisis Abril'!O34</f>
        <v>2</v>
      </c>
      <c r="P6" s="8">
        <f>'[2]Análisis Abril'!P34</f>
        <v>2</v>
      </c>
      <c r="Q6" s="11"/>
      <c r="R6" s="8">
        <f>'[2]Análisis Abril'!R34</f>
        <v>3089</v>
      </c>
      <c r="S6" s="8">
        <f>'[2]Análisis Abril'!S34</f>
        <v>2788</v>
      </c>
      <c r="T6" s="9">
        <f t="shared" si="2"/>
        <v>0.9025574619618</v>
      </c>
    </row>
    <row r="7" spans="1:20" ht="15">
      <c r="A7" s="7" t="s">
        <v>22</v>
      </c>
      <c r="B7" s="8">
        <f>'[2]Análisis Mayo'!B34</f>
        <v>4149</v>
      </c>
      <c r="C7" s="8">
        <f>'[2]Análisis Mayo'!C34</f>
        <v>4149</v>
      </c>
      <c r="D7" s="8">
        <f>'[2]Análisis Mayo'!D34</f>
        <v>3658</v>
      </c>
      <c r="E7" s="8">
        <f>'[2]Análisis Mayo'!E34</f>
        <v>491</v>
      </c>
      <c r="F7" s="9">
        <f t="shared" si="0"/>
        <v>0.919901585565883</v>
      </c>
      <c r="G7" s="8">
        <f>'[2]Análisis Mayo'!G34</f>
        <v>3365</v>
      </c>
      <c r="H7" s="13">
        <f t="shared" si="1"/>
        <v>0.8816582308990119</v>
      </c>
      <c r="I7" s="8">
        <f>'[2]Análisis Mayo'!I34</f>
        <v>0</v>
      </c>
      <c r="J7" s="11"/>
      <c r="K7" s="8">
        <f>'[2]Análisis Mayo'!K34</f>
        <v>147</v>
      </c>
      <c r="L7" s="8">
        <f>'[2]Análisis Mayo'!L34</f>
        <v>98</v>
      </c>
      <c r="M7" s="8">
        <f>'[2]Análisis Mayo'!M34</f>
        <v>48</v>
      </c>
      <c r="N7" s="12"/>
      <c r="O7" s="8">
        <f>'[2]Análisis Mayo'!O34</f>
        <v>2</v>
      </c>
      <c r="P7" s="8">
        <f>'[2]Análisis Mayo'!P34</f>
        <v>2</v>
      </c>
      <c r="Q7" s="11"/>
      <c r="R7" s="8">
        <f>'[2]Análisis Mayo'!R34</f>
        <v>4200</v>
      </c>
      <c r="S7" s="8">
        <f>'[2]Análisis Mayo'!S34</f>
        <v>3708</v>
      </c>
      <c r="T7" s="9">
        <f t="shared" si="2"/>
        <v>0.8828571428571429</v>
      </c>
    </row>
    <row r="8" spans="1:20" ht="15">
      <c r="A8" s="7" t="s">
        <v>23</v>
      </c>
      <c r="B8" s="8">
        <f>'[2]Análisis Junio'!B33</f>
        <v>4061</v>
      </c>
      <c r="C8" s="8">
        <f>'[2]Análisis Junio'!C33</f>
        <v>4061</v>
      </c>
      <c r="D8" s="8">
        <f>'[2]Análisis Junio'!D33</f>
        <v>3821</v>
      </c>
      <c r="E8" s="8">
        <f>'[2]Análisis Junio'!E33</f>
        <v>240</v>
      </c>
      <c r="F8" s="9">
        <f t="shared" si="0"/>
        <v>0.8926982465323213</v>
      </c>
      <c r="G8" s="8">
        <f>'[2]Análisis Junio'!G33</f>
        <v>3411</v>
      </c>
      <c r="H8" s="13">
        <f t="shared" si="1"/>
        <v>0.9409012558483132</v>
      </c>
      <c r="I8" s="8">
        <f>'[2]Análisis Junio'!I33</f>
        <v>0</v>
      </c>
      <c r="J8" s="11"/>
      <c r="K8" s="8">
        <f>'[2]Análisis Junio'!K33</f>
        <v>91</v>
      </c>
      <c r="L8" s="8">
        <f>'[2]Análisis Junio'!L33</f>
        <v>61</v>
      </c>
      <c r="M8" s="8">
        <f>'[2]Análisis Junio'!M33</f>
        <v>29</v>
      </c>
      <c r="N8" s="12"/>
      <c r="O8" s="8">
        <f>'[2]Análisis Junio'!O33</f>
        <v>1</v>
      </c>
      <c r="P8" s="8">
        <f>'[2]Análisis Junio'!P33</f>
        <v>1</v>
      </c>
      <c r="Q8" s="11"/>
      <c r="R8" s="8">
        <f>'[2]Análisis Junio'!R33</f>
        <v>4092</v>
      </c>
      <c r="S8" s="8">
        <f>'[2]Análisis Junio'!S33</f>
        <v>3851</v>
      </c>
      <c r="T8" s="9">
        <f t="shared" si="2"/>
        <v>0.9411045943304008</v>
      </c>
    </row>
    <row r="9" spans="1:20" ht="15">
      <c r="A9" s="7" t="s">
        <v>24</v>
      </c>
      <c r="B9" s="8">
        <f>'[2]Análisis Julio'!B34</f>
        <v>3639</v>
      </c>
      <c r="C9" s="8">
        <f>'[2]Análisis Julio'!C34</f>
        <v>3496</v>
      </c>
      <c r="D9" s="8">
        <f>'[2]Análisis Julio'!D34</f>
        <v>3225</v>
      </c>
      <c r="E9" s="8">
        <f>'[2]Análisis Julio'!E34</f>
        <v>414</v>
      </c>
      <c r="F9" s="9">
        <f t="shared" si="0"/>
        <v>0.9494573643410853</v>
      </c>
      <c r="G9" s="8">
        <f>'[2]Análisis Julio'!G34</f>
        <v>3062</v>
      </c>
      <c r="H9" s="13">
        <f t="shared" si="1"/>
        <v>0.886232481450948</v>
      </c>
      <c r="I9" s="8">
        <f>'[2]Análisis Julio'!I34</f>
        <v>143</v>
      </c>
      <c r="J9" s="11"/>
      <c r="K9" s="8">
        <f>'[2]Análisis Julio'!K34</f>
        <v>114</v>
      </c>
      <c r="L9" s="8">
        <f>'[2]Análisis Julio'!L34</f>
        <v>80</v>
      </c>
      <c r="M9" s="8">
        <f>'[2]Análisis Julio'!M34</f>
        <v>34</v>
      </c>
      <c r="N9" s="12"/>
      <c r="O9" s="8">
        <f>'[2]Análisis Julio'!O34</f>
        <v>0</v>
      </c>
      <c r="P9" s="8">
        <f>'[2]Análisis Julio'!P34</f>
        <v>0</v>
      </c>
      <c r="Q9" s="11"/>
      <c r="R9" s="8">
        <f>'[2]Análisis Julio'!R34</f>
        <v>3530</v>
      </c>
      <c r="S9" s="8">
        <f>'[2]Análisis Julio'!S34</f>
        <v>3259</v>
      </c>
      <c r="T9" s="9">
        <f t="shared" si="2"/>
        <v>0.923229461756374</v>
      </c>
    </row>
    <row r="10" spans="1:20" ht="15">
      <c r="A10" s="7" t="s">
        <v>25</v>
      </c>
      <c r="B10" s="8">
        <f>'[2]Análisis Agosto'!B34</f>
        <v>2338</v>
      </c>
      <c r="C10" s="8">
        <f>'[2]Análisis Agosto'!C34</f>
        <v>2338</v>
      </c>
      <c r="D10" s="8">
        <f>'[2]Análisis Agosto'!D34</f>
        <v>2222</v>
      </c>
      <c r="E10" s="8">
        <f>'[2]Análisis Agosto'!E34</f>
        <v>116</v>
      </c>
      <c r="F10" s="9">
        <f t="shared" si="0"/>
        <v>0.9567956795679567</v>
      </c>
      <c r="G10" s="8">
        <f>'[2]Análisis Agosto'!G34</f>
        <v>2126</v>
      </c>
      <c r="H10" s="13">
        <f t="shared" si="1"/>
        <v>0.9503849443969205</v>
      </c>
      <c r="I10" s="8">
        <f>'[2]Análisis Agosto'!I34</f>
        <v>0</v>
      </c>
      <c r="J10" s="11"/>
      <c r="K10" s="8">
        <f>'[2]Análisis Agosto'!K34</f>
        <v>171</v>
      </c>
      <c r="L10" s="8">
        <f>'[2]Análisis Agosto'!L34</f>
        <v>114</v>
      </c>
      <c r="M10" s="8">
        <f>'[2]Análisis Agosto'!M34</f>
        <v>57</v>
      </c>
      <c r="N10" s="12"/>
      <c r="O10" s="8">
        <f>'[2]Análisis Agosto'!O34</f>
        <v>0</v>
      </c>
      <c r="P10" s="8">
        <f>'[2]Análisis Agosto'!P34</f>
        <v>0</v>
      </c>
      <c r="Q10" s="11"/>
      <c r="R10" s="8">
        <f>'[2]Análisis Agosto'!R34</f>
        <v>2395</v>
      </c>
      <c r="S10" s="8">
        <f>'[2]Análisis Agosto'!S34</f>
        <v>2279</v>
      </c>
      <c r="T10" s="9">
        <f t="shared" si="2"/>
        <v>0.9515657620041754</v>
      </c>
    </row>
    <row r="11" spans="1:20" ht="15">
      <c r="A11" s="7" t="s">
        <v>26</v>
      </c>
      <c r="B11" s="8">
        <v>3657</v>
      </c>
      <c r="C11" s="8">
        <v>3657</v>
      </c>
      <c r="D11" s="8">
        <v>3363</v>
      </c>
      <c r="E11" s="8">
        <v>294</v>
      </c>
      <c r="F11" s="9">
        <v>0.903954802259887</v>
      </c>
      <c r="G11" s="8">
        <v>3040</v>
      </c>
      <c r="H11" s="13">
        <v>0.9196062346185397</v>
      </c>
      <c r="I11" s="8">
        <v>0</v>
      </c>
      <c r="J11" s="11"/>
      <c r="K11" s="8">
        <v>81</v>
      </c>
      <c r="L11" s="8">
        <v>53</v>
      </c>
      <c r="M11" s="8">
        <v>25</v>
      </c>
      <c r="N11" s="12"/>
      <c r="O11" s="8">
        <v>0</v>
      </c>
      <c r="P11" s="8">
        <v>0</v>
      </c>
      <c r="Q11" s="11"/>
      <c r="R11" s="8">
        <v>3685</v>
      </c>
      <c r="S11" s="8">
        <v>3388</v>
      </c>
      <c r="T11" s="9">
        <v>0.9194029850746268</v>
      </c>
    </row>
    <row r="12" spans="1:20" ht="15">
      <c r="A12" s="7" t="s">
        <v>27</v>
      </c>
      <c r="B12" s="8">
        <v>3521</v>
      </c>
      <c r="C12" s="8">
        <v>3521</v>
      </c>
      <c r="D12" s="8">
        <v>3249</v>
      </c>
      <c r="E12" s="8">
        <v>252</v>
      </c>
      <c r="F12" s="9">
        <v>0.9128962757771623</v>
      </c>
      <c r="G12" s="8">
        <v>2966</v>
      </c>
      <c r="H12" s="13">
        <v>0.922749218971883</v>
      </c>
      <c r="I12" s="8">
        <v>0</v>
      </c>
      <c r="J12" s="11"/>
      <c r="K12" s="8">
        <v>81</v>
      </c>
      <c r="L12" s="8">
        <v>54</v>
      </c>
      <c r="M12" s="8">
        <v>27</v>
      </c>
      <c r="N12" s="12"/>
      <c r="O12" s="8">
        <v>0</v>
      </c>
      <c r="P12" s="8">
        <v>0</v>
      </c>
      <c r="Q12" s="11"/>
      <c r="R12" s="8">
        <v>3548</v>
      </c>
      <c r="S12" s="8">
        <v>3276</v>
      </c>
      <c r="T12" s="9">
        <v>0.923337091319053</v>
      </c>
    </row>
    <row r="13" spans="1:20" ht="15">
      <c r="A13" s="7" t="s">
        <v>28</v>
      </c>
      <c r="B13" s="8">
        <v>4153</v>
      </c>
      <c r="C13" s="8">
        <v>4153</v>
      </c>
      <c r="D13" s="8">
        <v>3755</v>
      </c>
      <c r="E13" s="8">
        <v>398</v>
      </c>
      <c r="F13" s="9">
        <v>0.8852197070572569</v>
      </c>
      <c r="G13" s="8">
        <v>3324</v>
      </c>
      <c r="H13" s="13">
        <v>0.9041656633758729</v>
      </c>
      <c r="I13" s="8">
        <v>0</v>
      </c>
      <c r="J13" s="11"/>
      <c r="K13" s="8">
        <v>79</v>
      </c>
      <c r="L13" s="8">
        <v>55</v>
      </c>
      <c r="M13" s="8">
        <v>21</v>
      </c>
      <c r="N13" s="12"/>
      <c r="O13" s="8">
        <v>0</v>
      </c>
      <c r="P13" s="8">
        <v>0</v>
      </c>
      <c r="Q13" s="11"/>
      <c r="R13" s="8">
        <v>4177</v>
      </c>
      <c r="S13" s="8">
        <v>3776</v>
      </c>
      <c r="T13" s="9">
        <v>0.9039980847498205</v>
      </c>
    </row>
    <row r="14" spans="1:20" ht="15">
      <c r="A14" s="7" t="s">
        <v>29</v>
      </c>
      <c r="B14" s="8">
        <v>3598</v>
      </c>
      <c r="C14" s="8">
        <v>3557</v>
      </c>
      <c r="D14" s="8">
        <v>3254</v>
      </c>
      <c r="E14" s="8">
        <v>344</v>
      </c>
      <c r="F14" s="9">
        <v>0.8819913952059004</v>
      </c>
      <c r="G14" s="8">
        <v>2870</v>
      </c>
      <c r="H14" s="13">
        <v>0.9043913285158421</v>
      </c>
      <c r="I14" s="8">
        <v>41</v>
      </c>
      <c r="J14" s="11"/>
      <c r="K14" s="8">
        <v>169</v>
      </c>
      <c r="L14" s="8">
        <v>126</v>
      </c>
      <c r="M14" s="8">
        <v>42</v>
      </c>
      <c r="N14" s="12"/>
      <c r="O14" s="8">
        <v>0</v>
      </c>
      <c r="P14" s="8">
        <v>0</v>
      </c>
      <c r="Q14" s="11"/>
      <c r="R14" s="8">
        <v>3600</v>
      </c>
      <c r="S14" s="8">
        <v>3296</v>
      </c>
      <c r="T14" s="9">
        <v>0.9155555555555556</v>
      </c>
    </row>
    <row r="15" spans="1:20" ht="15">
      <c r="A15" s="15" t="s">
        <v>30</v>
      </c>
      <c r="B15" s="16">
        <f>SUM(B3:B14)</f>
        <v>41406</v>
      </c>
      <c r="C15" s="16">
        <f>SUM(C3:C14)</f>
        <v>41185</v>
      </c>
      <c r="D15" s="16">
        <f>SUM(D3:D14)</f>
        <v>37131</v>
      </c>
      <c r="E15" s="16">
        <f>SUM(E3:E14)</f>
        <v>4040</v>
      </c>
      <c r="F15" s="17">
        <f>_xlfn.IFERROR((G15)/D15,100%)</f>
        <v>0.928873448062266</v>
      </c>
      <c r="G15" s="16">
        <f>SUM(G3:G14)</f>
        <v>34490</v>
      </c>
      <c r="H15" s="17">
        <f>_xlfn.IFERROR(D15/B15,0)</f>
        <v>0.8967540936096218</v>
      </c>
      <c r="I15" s="16">
        <f>SUM(I3:I14)</f>
        <v>220</v>
      </c>
      <c r="J15" s="18"/>
      <c r="K15" s="16">
        <f>SUM(K3:K14)</f>
        <v>1395</v>
      </c>
      <c r="L15" s="16">
        <f>SUM(L3:L14)</f>
        <v>985</v>
      </c>
      <c r="M15" s="16">
        <f>SUM(M3:M14)</f>
        <v>401</v>
      </c>
      <c r="N15" s="19"/>
      <c r="O15" s="16">
        <f>SUM(O3:O14)</f>
        <v>5</v>
      </c>
      <c r="P15" s="16">
        <f>SUM(P3:P14)</f>
        <v>5</v>
      </c>
      <c r="Q15" s="18"/>
      <c r="R15" s="16">
        <f>SUM(R3:R14)</f>
        <v>41637</v>
      </c>
      <c r="S15" s="16">
        <f>SUM(S3:S14)</f>
        <v>37631</v>
      </c>
      <c r="T15" s="17">
        <f>D15/B15</f>
        <v>0.8967540936096218</v>
      </c>
    </row>
  </sheetData>
  <sheetProtection/>
  <mergeCells count="4">
    <mergeCell ref="A1:I1"/>
    <mergeCell ref="K1:M1"/>
    <mergeCell ref="O1:P1"/>
    <mergeCell ref="R1:T1"/>
  </mergeCells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Monserrat San Frutos</dc:creator>
  <cp:keywords/>
  <dc:description/>
  <cp:lastModifiedBy>Covadonga Bejar Llanes</cp:lastModifiedBy>
  <dcterms:created xsi:type="dcterms:W3CDTF">2016-06-15T13:08:12Z</dcterms:created>
  <dcterms:modified xsi:type="dcterms:W3CDTF">2017-01-16T15:35:38Z</dcterms:modified>
  <cp:category/>
  <cp:version/>
  <cp:contentType/>
  <cp:contentStatus/>
</cp:coreProperties>
</file>