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firstSheet="1" activeTab="4"/>
  </bookViews>
  <sheets>
    <sheet name="INGRESOS POR CAPITULOS AYTO" sheetId="1" r:id="rId1"/>
    <sheet name="DETALLE DE INGRESOS_AYTO" sheetId="2" r:id="rId2"/>
    <sheet name="GASTOS POR CONCEJALIA_AYTO" sheetId="3" r:id="rId3"/>
    <sheet name="GASTOS POR CAPITULO_AYTO" sheetId="4" r:id="rId4"/>
    <sheet name="DETALLE DE GASTOS_AYTO" sheetId="5" r:id="rId5"/>
  </sheets>
  <externalReferences>
    <externalReference r:id="rId8"/>
    <externalReference r:id="rId9"/>
  </externalReferences>
  <definedNames>
    <definedName name="_xlnm.Print_Area" localSheetId="4">'DETALLE DE GASTOS_AYTO'!$B$1:$F$581</definedName>
    <definedName name="_xlnm.Print_Area" localSheetId="1">'DETALLE DE INGRESOS_AYTO'!$A$1:$C$97</definedName>
    <definedName name="_xlnm.Print_Area" localSheetId="3">'GASTOS POR CAPITULO_AYTO'!$B$1:$D$33</definedName>
    <definedName name="_xlnm.Print_Area" localSheetId="2">'GASTOS POR CONCEJALIA_AYTO'!$A$1:$F$50</definedName>
    <definedName name="_xlnm.Print_Area" localSheetId="0">'INGRESOS POR CAPITULOS AYTO'!$B$1:$D$31</definedName>
    <definedName name="GASTOS_AYTO">'DETALLE DE GASTOS_AYTO'!$B$3:$F$562</definedName>
    <definedName name="GMU_gastos_articulo">#REF!</definedName>
    <definedName name="GPMet011013">#REF!</definedName>
    <definedName name="ing_AYTo_Inicial">'DETALLE DE INGRESOS_AYTO'!$A$4:$C$84</definedName>
    <definedName name="ingresos_econom_ayto">#REF!</definedName>
    <definedName name="INVERSIONES">'[2]tablas'!$L$248:$L$332</definedName>
    <definedName name="MOBIL">'[2]tablas'!$R$8:$R$16</definedName>
    <definedName name="PARTIDAS">'[2]tablas'!$N$1:$N$359</definedName>
    <definedName name="PERSONAL">'[2]tablas'!$L$2:$L$51</definedName>
    <definedName name="PROGRAMA">'[2]tablas'!$H$1:$H$85</definedName>
    <definedName name="_xlnm.Print_Titles" localSheetId="4">'DETALLE DE GASTOS_AYTO'!$3:$3</definedName>
    <definedName name="_xlnm.Print_Titles" localSheetId="2">'GASTOS POR CONCEJALIA_AYTO'!$C:$C,'GASTOS POR CONCEJALIA_AYTO'!$3:$5</definedName>
  </definedNames>
  <calcPr fullCalcOnLoad="1"/>
</workbook>
</file>

<file path=xl/sharedStrings.xml><?xml version="1.0" encoding="utf-8"?>
<sst xmlns="http://schemas.openxmlformats.org/spreadsheetml/2006/main" count="735" uniqueCount="383">
  <si>
    <t>PARTIDA</t>
  </si>
  <si>
    <t>DESCRIPCIÓN</t>
  </si>
  <si>
    <t xml:space="preserve">CAP.1 </t>
  </si>
  <si>
    <t>IMPUESTOS DIRECTOS</t>
  </si>
  <si>
    <t xml:space="preserve">CAP.2 </t>
  </si>
  <si>
    <t>IMPUESTOS INDIRECTOS</t>
  </si>
  <si>
    <t>CAP.3</t>
  </si>
  <si>
    <t>TASAS Y OTROS INGRESOS</t>
  </si>
  <si>
    <t>CAP.4</t>
  </si>
  <si>
    <t>TRANSFERENCIAS CORRIENTES</t>
  </si>
  <si>
    <t>CAP.5</t>
  </si>
  <si>
    <t>INGRESOS PATRIMONIALES</t>
  </si>
  <si>
    <t>TOTAL INGRESOS</t>
  </si>
  <si>
    <t>FONDO COMPLEMENTARIO DE FINANCIACIÓN</t>
  </si>
  <si>
    <t>PRESUPUESTO DE INGRESOS AYUNTAMIENTO</t>
  </si>
  <si>
    <t>CAP.</t>
  </si>
  <si>
    <t>IMPUESTO SOBRE LA RENTA DE LAS PERSONAS FISICAS</t>
  </si>
  <si>
    <t>I.B.I. DE NATURALEZA RÚSTICA</t>
  </si>
  <si>
    <t>I.B.I. DE NATURALEZA URBANA LIQUIDACIONES</t>
  </si>
  <si>
    <t>IBI DE NATURALEZA URBANA RECIBOS</t>
  </si>
  <si>
    <t>IMP. VEHICULOS DE TRACCION MECANICA</t>
  </si>
  <si>
    <t>IMPUESTO SOBRE INCREMENTO DEL VALOR DE LOS TERRENOS</t>
  </si>
  <si>
    <t>IMP. ACTIVIDADES ECONOMICAS. ACTIVIDADES EMPRESARIALES</t>
  </si>
  <si>
    <t xml:space="preserve">CAP. 1 </t>
  </si>
  <si>
    <t xml:space="preserve"> IMPUESTOS DIRECTOS</t>
  </si>
  <si>
    <t>IMPUESTO SOBRE EL VALOR AÑADIDO</t>
  </si>
  <si>
    <t>IMPUESTO SOBRE EL ALCOHOL Y BEBIDAS DERIVADAS</t>
  </si>
  <si>
    <t>IMPUESTO SOBRE LA CERVEZA</t>
  </si>
  <si>
    <t>IMPUESTO SOBRE LAS LABORES DEL TABACO</t>
  </si>
  <si>
    <t>IMPUESTO SOBRE HIDROCARBUROS</t>
  </si>
  <si>
    <t>IMPUESTO SOBRE PRODUCTOS INTERMEDIOS</t>
  </si>
  <si>
    <t>IMPUESTO SOBRE CONSTRUCCIONES, INST. Y OBRAS</t>
  </si>
  <si>
    <t xml:space="preserve"> IMPUESTOS INDIRECTOS</t>
  </si>
  <si>
    <t>TASA PRESTACION SERVICIO DE ALCANTARILLADO</t>
  </si>
  <si>
    <t>PRESTACION SERVICIOS SANITARIOS</t>
  </si>
  <si>
    <t>LICENCIAS URBANISTICAS</t>
  </si>
  <si>
    <t>SERVICIOS URBANISTICOS</t>
  </si>
  <si>
    <t>DOCUMENTOS EXPEDIDOS POR LA ADMINISTRACION</t>
  </si>
  <si>
    <t>RETIRADA DE VEHICULOS DE LA VIA PUBLICA</t>
  </si>
  <si>
    <t>ANUNCIOS POR CUENTA DE PARTICULARES</t>
  </si>
  <si>
    <t>DERECHOS DE EXAMEN</t>
  </si>
  <si>
    <t>LICENCIA DE APERTURA DE ESTABLECIMIENTOS</t>
  </si>
  <si>
    <t>TASA DE ESTACIONAMIENTO REGULADO</t>
  </si>
  <si>
    <t>TASA POR PASO DE CARRUAJES Y RESERVA CARGA Y DESCARGA</t>
  </si>
  <si>
    <t>TASA POR OCUPACION SUBSUELO, VUELO Y SUELO EMP. SUMINISTROS</t>
  </si>
  <si>
    <t>TASA POR CALAS Y ZANJAS</t>
  </si>
  <si>
    <t>TASA TELEFONICA</t>
  </si>
  <si>
    <t>TASA OCUPACION VIA PUBLICA CON PUESTOS, BARRACAS, ETC.</t>
  </si>
  <si>
    <t>TASA POR OCUPACION SUBSUELO, VUELO Y SUELO</t>
  </si>
  <si>
    <t>ENSEÑANZAS ESPECIALES</t>
  </si>
  <si>
    <t>ACTIVIDADES EDUCATIVAS EN CENTROS DOCENTES PUBLICOS</t>
  </si>
  <si>
    <t>CURSOS DE NATACION Y COLONIAS</t>
  </si>
  <si>
    <t>CURSOS DE NATACION DE INVIERNO</t>
  </si>
  <si>
    <t>ESCUELA DE TENIS, MANTENIMIENTO Y OTRAS</t>
  </si>
  <si>
    <t>USO CAMPO TENIS, PADEL Y POLIDEPORTIVO</t>
  </si>
  <si>
    <t>USO DE PISCINA</t>
  </si>
  <si>
    <t>CUOTAS CARNETS USUARIOS ABONADOS</t>
  </si>
  <si>
    <t xml:space="preserve">JUEGOS MUNICIPALES </t>
  </si>
  <si>
    <t>TARJETA BONO DEPORTE</t>
  </si>
  <si>
    <t>P.PUBLICOS SERVICIOS BIBLIOTECAS MUNICIPALES</t>
  </si>
  <si>
    <t>OTROS INGRESOS PRECIOS PÚBLICOS</t>
  </si>
  <si>
    <t>FIESTAS</t>
  </si>
  <si>
    <t>REINTEGRO DE PRESUPUESTOS CERRADOS</t>
  </si>
  <si>
    <t>MULTAS POR INFRACCIONES URBANÍSTICAS</t>
  </si>
  <si>
    <t>MULTAS POR INFRACCIONES TRIBUTARIAS Y ANÁLOGAS</t>
  </si>
  <si>
    <t>MULTAS POR INFRACCIONES DE LA ORDENANZA DE CIRCULACIÓN</t>
  </si>
  <si>
    <t>RECARGOS POR DECLARACION EXTEMPORANEA SIN REQUERIM. PREVIO</t>
  </si>
  <si>
    <t>RECARGO EJECUTIVO</t>
  </si>
  <si>
    <t>RECARGO DE APREMIO</t>
  </si>
  <si>
    <t>INTERÉS DE DEMORA</t>
  </si>
  <si>
    <t>OTROS INGRESOS DIVERSOS</t>
  </si>
  <si>
    <t>INDEMNIZACIONES DAÑOS PATRIMONIO MUNICIPAL</t>
  </si>
  <si>
    <t>RESIDUOS RECICLABLES</t>
  </si>
  <si>
    <t>DEPURACION AGUAS</t>
  </si>
  <si>
    <t>TASAS, PRECIOS PÚBLICOS Y OTROS INGRESOS.</t>
  </si>
  <si>
    <t>TRANSF. CTES. CON LA C.A. EN MAT. DE SERV. SOCIALES</t>
  </si>
  <si>
    <t>TRANSF. CTES. CON LA C.A. EN MAT.DE EDUCACIÓN</t>
  </si>
  <si>
    <t>OTRAS TRANSF. CTES.  DE CONVENIOS SUSCRITOS CON LA C.A.</t>
  </si>
  <si>
    <t>INTERESES DE DEPOSITOS DE ENTIDADES BANCARIAS</t>
  </si>
  <si>
    <t>ARRENDAMIENTO DE FINCAS URBANAS</t>
  </si>
  <si>
    <t>CONCESIONES PARA QUIOSCOS</t>
  </si>
  <si>
    <t>CONCESION DE BARES Y RESTAURANTES</t>
  </si>
  <si>
    <t>CONCESIONES APARCAMIENTOS SUBTERRANEOS</t>
  </si>
  <si>
    <t>CANON USO SUPERFICIE</t>
  </si>
  <si>
    <t>OTROS CANONES</t>
  </si>
  <si>
    <t>ENERGIA ELECTRICA</t>
  </si>
  <si>
    <t>INGRESOS POR OPERACIONES CORRIENTES</t>
  </si>
  <si>
    <t xml:space="preserve"> INGRESOS POR OPER CORRIENTES</t>
  </si>
  <si>
    <t>CAP.6</t>
  </si>
  <si>
    <t>ENAJENACION INVERSIONES REALES</t>
  </si>
  <si>
    <t>CAP.7</t>
  </si>
  <si>
    <t>TRANSFERENCIAS DE CAPITAL</t>
  </si>
  <si>
    <t>INGRESOS POR OPERACIONES CAPITAL</t>
  </si>
  <si>
    <t>Orgánica</t>
  </si>
  <si>
    <t>Total general</t>
  </si>
  <si>
    <t>01 ALCALDÍA</t>
  </si>
  <si>
    <t>05  CULTURA</t>
  </si>
  <si>
    <t>06 FAMILIA, ASUNTOS SOCIALES Y MUJER</t>
  </si>
  <si>
    <t>22 URBANISMO, VIVIENDA Y PATRIMONIO, MOVILIDAD Y TRANSPORTE</t>
  </si>
  <si>
    <t>23 SEGURIDAD</t>
  </si>
  <si>
    <t>52 OBRAS E INFRAESTRUCTURAS</t>
  </si>
  <si>
    <t>TOTAL GENERAL</t>
  </si>
  <si>
    <t>CAP. 1</t>
  </si>
  <si>
    <t>GASTOS DE PERSONAL</t>
  </si>
  <si>
    <t>CAP. 2</t>
  </si>
  <si>
    <t>GASTOS CORRIENTES EN BIENES Y SERVICIOS</t>
  </si>
  <si>
    <t>CAP. 3</t>
  </si>
  <si>
    <t>GASTOS FINANCIEROS</t>
  </si>
  <si>
    <t>CAP. 4</t>
  </si>
  <si>
    <t>CAP. 5</t>
  </si>
  <si>
    <t>FONDO DE CONTINGENCIA Y OTROS IMPREVISTOS</t>
  </si>
  <si>
    <t>CAP. 6</t>
  </si>
  <si>
    <t>INVERSIONES REALES</t>
  </si>
  <si>
    <t>CAP. 7</t>
  </si>
  <si>
    <t>Programa Presupuestario</t>
  </si>
  <si>
    <t>Económica</t>
  </si>
  <si>
    <t>Descripción</t>
  </si>
  <si>
    <t>RETRIBUCIONES BÁSICAS ÓRGANOS DE GOBIERNO</t>
  </si>
  <si>
    <t>RETRIBUCIONES BÁSICAS DEL PERSONAL EVENTUAL</t>
  </si>
  <si>
    <t>RETRIB. BASICAS Y TRIENIOS P. FUNCIONARIO</t>
  </si>
  <si>
    <t>COMPLEMENTO DE DESTINO  PERSONAL FUNCIONARIO</t>
  </si>
  <si>
    <t>COMPLEMENTO ESPECÍFICO  PERSONAL FUNCIONARIO</t>
  </si>
  <si>
    <t>RETRIBUCIONES BÁSICAS PERSONAL LABORAL TEMPORAL</t>
  </si>
  <si>
    <t>SEGURIDAD SOCIAL</t>
  </si>
  <si>
    <t>Total 9121 GOBIERNO MUNICIPAL</t>
  </si>
  <si>
    <t>Total 01 ALCALDÍA</t>
  </si>
  <si>
    <t>Total 9122 SECRETARIA DEL PLENO</t>
  </si>
  <si>
    <t>RETRIBUCIONES BÁSICAS PERSONAL LABORAL</t>
  </si>
  <si>
    <t>PUBLICACIÓN EN DIARIOS OFICIALES</t>
  </si>
  <si>
    <t>CUOTAS FEDERACION MUNICIPIOS</t>
  </si>
  <si>
    <t>DIETAS DE LOS MIEMBROS DE ÓRGANOS DE GOBIERNO</t>
  </si>
  <si>
    <t>OTRAS AYUDAS BENEFICAS</t>
  </si>
  <si>
    <t>A ASOCIACIONES CULTURALES Y DEPORTIVAS</t>
  </si>
  <si>
    <t>Total 9123 PRESIDENCIA</t>
  </si>
  <si>
    <t>ATENCIONES PROTOCOLARIAS Y REPRESENTATIVAS</t>
  </si>
  <si>
    <t>Total 9124 PROTOCOLO</t>
  </si>
  <si>
    <t>JURÍDICOS, CONTENCIOSOS</t>
  </si>
  <si>
    <t>Total 9209 ASESORÍA JURÍDICA</t>
  </si>
  <si>
    <t>PRENSA, REVISTAS, LIBROS Y OTRAS PUBLICACIONES</t>
  </si>
  <si>
    <t>PUBLICIDAD Y PROPAGANDA</t>
  </si>
  <si>
    <t>T.R.O.E. SERVICIOS DE PRENSA</t>
  </si>
  <si>
    <t>Total 9221 GABINETE DE PRENSA</t>
  </si>
  <si>
    <t>EDICION DE PUBLICACIONES</t>
  </si>
  <si>
    <t>T.R.O.E. DISTRIBUCIÓN DE PUBLICACIONES</t>
  </si>
  <si>
    <t>T.R.O.E. SERVICIOS</t>
  </si>
  <si>
    <t>Total 9222 COMUNICACION</t>
  </si>
  <si>
    <t>Total 9231 GESTIÓN DEL PADRÓN MUNICIPAL DE HABITANTES</t>
  </si>
  <si>
    <t>SERVICIOS BANCARIOS Y SIMILARES</t>
  </si>
  <si>
    <t>Total 0111 DEUDA PUBLICA</t>
  </si>
  <si>
    <t>TRIBUTOS AUTONOMICOS</t>
  </si>
  <si>
    <t>Total 9206 CONTRATACION</t>
  </si>
  <si>
    <t>OTROS SUMINISTROS</t>
  </si>
  <si>
    <t>PRIMAS DE SEGUROS DE EDIFICIOS Y LOCALES</t>
  </si>
  <si>
    <t>PRIMAS DE SEGUROS DE VEHICULOS</t>
  </si>
  <si>
    <t>PRIMAS DE SEGUROS DE OTROS RIESGOS</t>
  </si>
  <si>
    <t>MOBILIARIO Y ENSERES VARIOS</t>
  </si>
  <si>
    <t>EQUIPOS DE OFICINA</t>
  </si>
  <si>
    <t>Total 9207 COMPRAS</t>
  </si>
  <si>
    <t>FONDO DE CONTINGENCIA</t>
  </si>
  <si>
    <t>Total 9291 FONDO DE CONTINGENCIA</t>
  </si>
  <si>
    <t>Total 9311 INTERVENCION</t>
  </si>
  <si>
    <t>Total 9312 GESTION PRESUPUESTARIA Y SUBVENCIONES</t>
  </si>
  <si>
    <t>Total 9313 GESTION CONTABLE</t>
  </si>
  <si>
    <t>INDEMNIZACIONES VARIAS</t>
  </si>
  <si>
    <t>T.R.O.E. ESTUDIOS Y TRABAJOS TÉCNICOS</t>
  </si>
  <si>
    <t>T.R.O.E. SERVICIOS DE RECAUDACIÓN A FAVOR DE LA ENTIDAD</t>
  </si>
  <si>
    <t xml:space="preserve">Total 9321 ÓRGANO DE GESTION TRIBUTARIA </t>
  </si>
  <si>
    <t>TRIBUNAL EC-ADM. OTRO PERSONAL</t>
  </si>
  <si>
    <t>DIETAS DEL PERSONAL DIRECTIVO</t>
  </si>
  <si>
    <t>Total 9322 TRIBUNAL ECONÓMICO-ADMINISTRATIVO</t>
  </si>
  <si>
    <t>INTERESES DE DEMORA</t>
  </si>
  <si>
    <t>Total 9341 TESORERIA</t>
  </si>
  <si>
    <t>TRANSFERENCIAS CORRIENTES A PATRONATOS</t>
  </si>
  <si>
    <t>TRANSFERENCIAS DE CAPITAL A PATRONATOS</t>
  </si>
  <si>
    <t>Total 3301 CULTURA</t>
  </si>
  <si>
    <t>ARRENDAMIENTOS DE OTRO INMOVILIZADO MATERIAL</t>
  </si>
  <si>
    <t>REP. MTO. Y CONSERV. MAQUINARIA, INSTALACIONES Y UTILLAJE</t>
  </si>
  <si>
    <t>MATERIAL DE OFICINA ORDINARIO NO INVENTARIABLE</t>
  </si>
  <si>
    <t>ACTIVIDADES CULTURALES Y DEPORTIVAS</t>
  </si>
  <si>
    <t>MATERIAL DIDACTICO</t>
  </si>
  <si>
    <t>T.R.O.E. OTROS SERVICIOS CULTURALES</t>
  </si>
  <si>
    <t>Total 3321 BIBLIOTECAS</t>
  </si>
  <si>
    <t>Total 05  CULTURA</t>
  </si>
  <si>
    <t>ARRENDAMIENTOS DE MAQUINARIA, INSTALACIONES Y UTILLAJE</t>
  </si>
  <si>
    <t>COMBUSTIBLES Y CARBURANTES</t>
  </si>
  <si>
    <t>EXCURSIONES</t>
  </si>
  <si>
    <t>T.R.O.E. SERVICIO DE AYUDA A DOMICILIO</t>
  </si>
  <si>
    <t>T.R.O.E. TELEASISTENCIA</t>
  </si>
  <si>
    <t>T.R.O.E. PREVENCIÓN Y PROMOCIÓN DE LA SALUD</t>
  </si>
  <si>
    <t>AYUDAS PARA TRANSPORTE</t>
  </si>
  <si>
    <t>AYUDAS PARA MANUTENCION</t>
  </si>
  <si>
    <t>AYUDAS ECONOMICAS</t>
  </si>
  <si>
    <t>OTROS CONVENIOS</t>
  </si>
  <si>
    <t>T.R.O.E. OTROS SERVICIOS EDUCATIVOS</t>
  </si>
  <si>
    <t>Total 2312 FAMILIA E INFANCIA</t>
  </si>
  <si>
    <t>CONVENIOS CON OTRAS INSTITUCIONES</t>
  </si>
  <si>
    <t>PRODUCTOS FARMACÉUTICOS Y MATERIAL SANITARIO</t>
  </si>
  <si>
    <t>TRANSPORTES</t>
  </si>
  <si>
    <t>EMERGENCIA SOCIAL</t>
  </si>
  <si>
    <t>Total 2313 SERVICIOS SOCIALES GENERALES Y PREVENCIÓN DE LA EXCLUSIÓN SOCIAL</t>
  </si>
  <si>
    <t>T.R.O.E. ACTIVIDADES DE PREVENCIÓN</t>
  </si>
  <si>
    <t>REUNIONES, CONFERENCIAS Y CURSOS</t>
  </si>
  <si>
    <t>AYUDAS AL EXTERIOR</t>
  </si>
  <si>
    <t>T.R.O.E. SERVICIOS VARIOS</t>
  </si>
  <si>
    <t>Total 06 FAMILIA, ASUNTOS SOCIALES Y MUJER</t>
  </si>
  <si>
    <t>TASA ELIMINACION DE RESIDUOS</t>
  </si>
  <si>
    <t>T.R.O.E. LIMPIEZA VIARIA Y RSU</t>
  </si>
  <si>
    <t>INV. NUEVA. PAPELERAS Y CONTENEDORES</t>
  </si>
  <si>
    <t>Total 1621 RECOGIDA DE RESIDUOS SOLIDOS URBANOS</t>
  </si>
  <si>
    <t>Total 1631 LIMPIEZA VIARIA</t>
  </si>
  <si>
    <t>REP. MTO. Y CONSERV. INFRAESTRUCTURA Y BIENES NATURALES</t>
  </si>
  <si>
    <t>PLANTAS Y ESPECIES VEGETALES</t>
  </si>
  <si>
    <t>CUOTA INSCRIPCION ASOCIACIONES</t>
  </si>
  <si>
    <t>T.R.O.E. MANTENIMIENTO DE PARQUES</t>
  </si>
  <si>
    <t>REPOSICION PARQUES Y JARDINES</t>
  </si>
  <si>
    <t>INV. REP. MOBILIARIO URBANO Y JUEGOS INFANTILES</t>
  </si>
  <si>
    <t>OTRA MAQUINARIA</t>
  </si>
  <si>
    <t>Total 1711 PARQUES Y JARDINES</t>
  </si>
  <si>
    <t>TRIBUTOS ESTATALES</t>
  </si>
  <si>
    <t>OTROS GASTOS DIVERSOS</t>
  </si>
  <si>
    <t>T.R.O.E. DEPURACION DE AGUAS</t>
  </si>
  <si>
    <t>INV. NUEVA. OTRAS CONSTRUCCIONES</t>
  </si>
  <si>
    <t>Total 1722 MEDIO NATURAL Y AGUA</t>
  </si>
  <si>
    <t>MATERIAL INFORMÁTICO NO INVENTARIABLE</t>
  </si>
  <si>
    <t>T.R.O.E. SERVICIOS INFORMÁTICOS</t>
  </si>
  <si>
    <t>OTRAS INSTALACIONES</t>
  </si>
  <si>
    <t>EQUIPOS PROCESOS DE INFORMACION</t>
  </si>
  <si>
    <t>APLICACIONES INFORMATICAS</t>
  </si>
  <si>
    <t>Total 9202 SISTEMAS DE INFORMACIÓN</t>
  </si>
  <si>
    <t>T.R.O.E ESTACIONAM. REGULADO Y GRÚA</t>
  </si>
  <si>
    <t>Total 1331 ESTACIONAMIENTO Y GRÚA</t>
  </si>
  <si>
    <t>TRANSFERENCIAS DE CAPITAL A FAMILIAS</t>
  </si>
  <si>
    <t>Total 1511 URBANISMO</t>
  </si>
  <si>
    <t>4411 TRANSPORTE</t>
  </si>
  <si>
    <t>T.R.O.E. SERVICIO URBANO DE AUTOBUSES</t>
  </si>
  <si>
    <t>Total 4411 TRANSPORTE</t>
  </si>
  <si>
    <t>9331 PATRIMONIO</t>
  </si>
  <si>
    <t>TRIBUTOS DE LAS ENTIDADES LOCALES</t>
  </si>
  <si>
    <t>CUOTAS ENTIDADES URBANISTICAS</t>
  </si>
  <si>
    <t>Total 9331 PATRIMONIO</t>
  </si>
  <si>
    <t>Total 22 URBANISMO, VIVIENDA Y PATRIMONIO, MOVILIDAD Y TRANSPORTE</t>
  </si>
  <si>
    <t>ARRENDAMIENTOS DE MATERIAL DE TRANSPORTE</t>
  </si>
  <si>
    <t>REP. MTO. Y CONSERV. MATERIAL DE TRANSPORTE</t>
  </si>
  <si>
    <t>REP. MTO. Y CONSERV. MOBILIARIO Y ENSERES</t>
  </si>
  <si>
    <t>VESTUARIO</t>
  </si>
  <si>
    <t>MANUTENCIÓN DE ANIMALES</t>
  </si>
  <si>
    <t>MUNICIONES</t>
  </si>
  <si>
    <t>MATERIAL DEPORTIVO</t>
  </si>
  <si>
    <t>RENOVACIONES DE CARNETS DE CONDUCIR</t>
  </si>
  <si>
    <t>PREMIOS, BECAS Y PENSIONES ESTUDIOS</t>
  </si>
  <si>
    <t>MATERIAL DE TRANSPORTE</t>
  </si>
  <si>
    <t>OTRO INMOVILIZADO MATERIAL</t>
  </si>
  <si>
    <t>Total 1301 ADMINISTRACIÓN GENERAL SEGURIDAD Y SEAPA</t>
  </si>
  <si>
    <t>Total 1321 SEGURIDAD Y ORDEN PÚBLICO</t>
  </si>
  <si>
    <t>PRODUCTOS ALIMENTICIOS</t>
  </si>
  <si>
    <t>OTRO UTILLAJE</t>
  </si>
  <si>
    <t>Total 1351 PROTECCION CIVIL</t>
  </si>
  <si>
    <t>TASA POR SERVICIO DE INCENDIOS</t>
  </si>
  <si>
    <t>Total 1361 PREVENCION DE INCENDIOS</t>
  </si>
  <si>
    <t>PRODUCTOS DE LIMPIEZA Y ASEO</t>
  </si>
  <si>
    <t>Total 3121 SEAPA</t>
  </si>
  <si>
    <t>Total 23 SEGURIDAD</t>
  </si>
  <si>
    <t>FESTEJOS POPULARES</t>
  </si>
  <si>
    <t>Total 3381 FIESTAS POPULARES</t>
  </si>
  <si>
    <t>A ASOCIACIONES DEPORTIVAS, COMPETICIONES Y OTROS</t>
  </si>
  <si>
    <t>Total 3401 SERVICIOS GENERALES DEPORTES</t>
  </si>
  <si>
    <t>OTRAS ACTIVIDADES DEPORTIVAS</t>
  </si>
  <si>
    <t>Total 3411 ACTIVIDADES DE TEMPORADA</t>
  </si>
  <si>
    <t>Total 3412 DEPORTE ESCOLAR Y ESCUELAS DEPORTIVAS</t>
  </si>
  <si>
    <t>ARRENDAMIENTO DE EDIFICIOS Y OTRAS CONSTRUCCIONES</t>
  </si>
  <si>
    <t>REP. MTO. Y CONSERV. EDIFICIOS Y OTRAS CONSTRUCCIONES</t>
  </si>
  <si>
    <t>INSTALACIONES DEPORTIVAS VARIAS</t>
  </si>
  <si>
    <t>INVER. REP. CONSTRUCCIONES DEPORTIVAS</t>
  </si>
  <si>
    <t>Total 3421 INSTALACIONES DEPORTIVAS</t>
  </si>
  <si>
    <t>PENSIONES P.FUNCIONARIO</t>
  </si>
  <si>
    <t>PENSIONES P.LABORAL</t>
  </si>
  <si>
    <t>Total 2111 PENSIONES</t>
  </si>
  <si>
    <t>ACCIÓN SOCIAL</t>
  </si>
  <si>
    <t>SEGUROS</t>
  </si>
  <si>
    <t>PRESTACIONES MÉDICAS</t>
  </si>
  <si>
    <t>OTROS GASTOS SOCIALES</t>
  </si>
  <si>
    <t>Total 2211 PRESTACIONES SOCIALES A EMPLEADOS</t>
  </si>
  <si>
    <t>FONDO DE VALORACION P. FUNCIONARIO</t>
  </si>
  <si>
    <t>HORAS EXTRAORDINARIAS PERSONAL LABORAL</t>
  </si>
  <si>
    <t>FONDO DE VALORACION P. LABORAL</t>
  </si>
  <si>
    <t>CONTRATACIONES TEMPORALES</t>
  </si>
  <si>
    <t>PRODUCTIVIDAD</t>
  </si>
  <si>
    <t>GRATIFICACIONES</t>
  </si>
  <si>
    <t>DIETAS DEL PERSONAL NO DIRECTIVO</t>
  </si>
  <si>
    <t>LOCOMOCIÓN DEL PERSONAL NO DIRECTIVO</t>
  </si>
  <si>
    <t>Total 9201 ORGANIZACION Y RR.HH.</t>
  </si>
  <si>
    <t>FORMACIÓN Y PERFECCIONAMIENTO DEL PERSONAL</t>
  </si>
  <si>
    <t>POSTALES</t>
  </si>
  <si>
    <t>T.R.O.E. SEGURIDAD</t>
  </si>
  <si>
    <t>Total 9204 PARQUE MOVIL</t>
  </si>
  <si>
    <t>Total 9205 ARCHIVO MUNICIPAL</t>
  </si>
  <si>
    <t>Total 9208 SERVICIO DE PREVENCION</t>
  </si>
  <si>
    <t>EXPOSICIONES Y CONGRESOS</t>
  </si>
  <si>
    <t>A EMPRESAS PRIVADAS</t>
  </si>
  <si>
    <t>OTRAS AYUDAS NO BENEFICAS</t>
  </si>
  <si>
    <t>Total 4331 DESARROLLO EMPRESARIAL Y COMERCIO</t>
  </si>
  <si>
    <t>Total 9241 PARTICIPACION CIUDADANA Y DISTRITOS</t>
  </si>
  <si>
    <t>Total 4931 CONSUMO OMIC</t>
  </si>
  <si>
    <t>Total 9251 ATENCIÓN AL CIUDADANO</t>
  </si>
  <si>
    <t>INV. REP. URBANIZACION DE VIAS Y PLAZAS PUBLICAS</t>
  </si>
  <si>
    <t>Total 1532 PAVIMIENTACIÓN DE  VÍAS PÚBLICAS</t>
  </si>
  <si>
    <t>T.R.O.E. MANTENIMIENTO DE VÍAS PÚBLICAS</t>
  </si>
  <si>
    <t>INV. NUEVA. SEÑALIZACIONES</t>
  </si>
  <si>
    <t xml:space="preserve">Total 1533 MANTENIMIENTO DE VIAS PUBLICAS </t>
  </si>
  <si>
    <t>INV. REP. COLECTORES</t>
  </si>
  <si>
    <t>Total 1601 SANEAMIENTO</t>
  </si>
  <si>
    <t>T.R.O.E. MANTENIMIENTO DE ALCANTARILLADO</t>
  </si>
  <si>
    <t>INV. REP. DIVERSAS</t>
  </si>
  <si>
    <t>Total 1602 MANTENIMIENTO SANEAMIENTO</t>
  </si>
  <si>
    <t>ENERGÍA ELÉCTRICA</t>
  </si>
  <si>
    <t>T.R.O.E. MANTENIMIENTO DEL ALUMBRADO PUBLICO</t>
  </si>
  <si>
    <t>Total 1651 ALUMBRADO PUBLICO</t>
  </si>
  <si>
    <t>T.R.O.E. RECOGIDA Y CUSTODIA DE ANIMALES</t>
  </si>
  <si>
    <t>T.R.O.E. DESINFECCIÓN, DESINSECCIÓN, DESPARASITACION</t>
  </si>
  <si>
    <t>Total 3111 SERVICIOS SANITARIOS</t>
  </si>
  <si>
    <t>T.R.O.E. VALORACIONES Y PERITAJES</t>
  </si>
  <si>
    <t>T.R.O.E. MANTENIMIENTO DE CLIMATIZACIÓN DE EDIFICIOS</t>
  </si>
  <si>
    <t>INV. NUEVA. ADMINISTRATIVOS</t>
  </si>
  <si>
    <t>INV. NUEVA. EDUCATIVOS</t>
  </si>
  <si>
    <t>INV. NUEVA. SOCIALES</t>
  </si>
  <si>
    <t>CONSTRUCCIONES CULTURALES</t>
  </si>
  <si>
    <t>INV. NUEVA. DEPORTIVOS</t>
  </si>
  <si>
    <t>CONSTRUCCIONES ADMINISTRATIVAS</t>
  </si>
  <si>
    <t>INVER. REPOSICION CONSTRUCCIONES EDUCATIVAS</t>
  </si>
  <si>
    <t>INVER. REPOSICION CULTURALES</t>
  </si>
  <si>
    <t>Total 9332 EDIFICACIÓN</t>
  </si>
  <si>
    <t>AGUA</t>
  </si>
  <si>
    <t>GAS</t>
  </si>
  <si>
    <t>T.R.O.E. LIMPIEZA Y ASEO</t>
  </si>
  <si>
    <t>Total 9333 MANTENIMIENTO DE EDIFICIOS</t>
  </si>
  <si>
    <t>Total 52 OBRAS E INFRAESTRUCTURAS</t>
  </si>
  <si>
    <t>Total 2411 EMPLEO</t>
  </si>
  <si>
    <t>GASTOS CERTAMEN LITERARIO</t>
  </si>
  <si>
    <t>T.R.O.E. PUBLICACIONES</t>
  </si>
  <si>
    <t>Total 3201 APOYO A LA EDUCACIÓN</t>
  </si>
  <si>
    <t>T.R.O.E. SERVICIO DE EDUCACIÓN INFANTIL</t>
  </si>
  <si>
    <t>AYUDAS PARA MEJORAS EDUCATIVAS</t>
  </si>
  <si>
    <t>Total 3261 SERVICIOS COMPLEMENTARIOS DE EDUCACIÓN</t>
  </si>
  <si>
    <t>Total 3272 EDUCACION PERMANENTE DE ADULTOS</t>
  </si>
  <si>
    <t>Total 3371 JOVENES</t>
  </si>
  <si>
    <t xml:space="preserve">    PRESUPUESTO DE INGRESOS 2018 AYUNTAMIENTO POR CAPITULOS</t>
  </si>
  <si>
    <t>PRESUPUESTO 2018</t>
  </si>
  <si>
    <t>OTRAS TRANSF DE CAPITAL EN CUMP DE CONV SUSCRITOS CON LA C.A</t>
  </si>
  <si>
    <t xml:space="preserve">                                 PRESUPUESTO DE GASTOS 2018
                                   AYUNTAMIENTO POR CONCEJALÍA</t>
  </si>
  <si>
    <t>02 PRESIDENCIA, INNOVACIÓN Y TRANSPARENCIA</t>
  </si>
  <si>
    <t>03 HACIENDA Y RECURSOS HUMANOS</t>
  </si>
  <si>
    <t>21 FIESTAS Y CASCOS</t>
  </si>
  <si>
    <t xml:space="preserve">21 MEDIO AMBIENTE </t>
  </si>
  <si>
    <t>24  DEPORTES</t>
  </si>
  <si>
    <t>41 DESARROLLO EMPRESARIAL, COMERCIOY URBANIZACIONES</t>
  </si>
  <si>
    <t>51  ATENCIÓN AL CIUDADANO</t>
  </si>
  <si>
    <t>61 EDUCACIÓN Y JUVENTUD</t>
  </si>
  <si>
    <t>62 PARTICIPACIÓN, CIUDADANA, FOMENTO DEL EMPLEO, SANIDAD Y CONSUMO</t>
  </si>
  <si>
    <t xml:space="preserve">                        PRESUPUESTO DE GASTOS AYUNTAMIENTO 2018</t>
  </si>
  <si>
    <t xml:space="preserve"> 2018</t>
  </si>
  <si>
    <t>Total 9203 REGIMEN INTERIOR</t>
  </si>
  <si>
    <t>Total 02 PRESIDENCIA, INNOVACIÓN Y TRANSPARENCIA</t>
  </si>
  <si>
    <t>Total 03 HACIENDA Y RECURSOS HUMANOS</t>
  </si>
  <si>
    <t>Total 2311 PERSONAS MAYORES</t>
  </si>
  <si>
    <t>Total 2314 PERSONAS CON CAPACIDADES DIFERENTES</t>
  </si>
  <si>
    <t>Total 2316 PROMOCIÓN DE LA IGUALDAD Y PREVENCIÓN DE LA VIOLENCIA DE GÉNERO</t>
  </si>
  <si>
    <t>Total 21 FIESTAS Y CASCOS</t>
  </si>
  <si>
    <t>INV. NUEVA. PARQUES</t>
  </si>
  <si>
    <t>INV. NUEVA. DIVERSAS</t>
  </si>
  <si>
    <t xml:space="preserve">Total 21 MEDIO AMBIENTE </t>
  </si>
  <si>
    <t>1331 ESTACIONAMIENTO Y GRÚA</t>
  </si>
  <si>
    <t>1511 URBANISMO</t>
  </si>
  <si>
    <t>Total 24  DEPORTES</t>
  </si>
  <si>
    <t>TRANSFERENCIAS DE CAPITAL A EMPRESAS PRIVADAS</t>
  </si>
  <si>
    <t>Total 41 DESARROLLO EMPRESARIAL, COMERCIOY URBANIZACIONES</t>
  </si>
  <si>
    <t>Total 51  ATENCIÓN AL CIUDADANO</t>
  </si>
  <si>
    <t>INV. NUEVA OPERACION ASFALTO</t>
  </si>
  <si>
    <t>INV. OTRAS CONSTRUCCIONES</t>
  </si>
  <si>
    <t>Total 3231 ENSEÑANZA INFANTIL Y PRIMARIA</t>
  </si>
  <si>
    <t>Total 3271 AULA DE EDUCACION AMBIENTAL</t>
  </si>
  <si>
    <t>Total 61 EDUCACIÓN Y JUVENTUD</t>
  </si>
  <si>
    <t>Total 62 PARTICIPACIÓN, CIUDADANA, FOMENTO DEL EMPLEO, SANIDAD Y CONSUMO</t>
  </si>
  <si>
    <t xml:space="preserve">    PRESUPUESTO DE GASTOS 2018 AYUNTAMIENTO POR CAPITULOS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</si>
</sst>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_-* #,##0.00\ _p_t_a_-;\-* #,##0.00\ _p_t_a_-;_-* &quot;-&quot;??\ _p_t_a_-;_-@_-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 Unicode MS"/>
      <family val="2"/>
    </font>
    <font>
      <sz val="10"/>
      <name val="MS Sans Serif"/>
      <family val="2"/>
    </font>
    <font>
      <b/>
      <sz val="11"/>
      <name val="Cambria"/>
      <family val="1"/>
    </font>
    <font>
      <sz val="11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58"/>
      <name val="Calibri"/>
      <family val="2"/>
    </font>
    <font>
      <b/>
      <sz val="16"/>
      <name val="Calibri"/>
      <family val="2"/>
    </font>
    <font>
      <b/>
      <sz val="12"/>
      <color indexed="58"/>
      <name val="Calibri"/>
      <family val="2"/>
    </font>
    <font>
      <b/>
      <sz val="16"/>
      <color indexed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9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9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9"/>
      <color theme="0"/>
      <name val="Calibri"/>
      <family val="2"/>
    </font>
    <font>
      <b/>
      <sz val="9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theme="4" tint="-0.24997000396251678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-0.24997000396251678"/>
      </top>
      <bottom style="thin">
        <color theme="4" tint="0.5999900102615356"/>
      </bottom>
    </border>
    <border>
      <left/>
      <right style="thin"/>
      <top style="thin"/>
      <bottom style="thin"/>
    </border>
  </borders>
  <cellStyleXfs count="119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1" fillId="25" borderId="0" applyNumberFormat="0" applyBorder="0" applyAlignment="0" applyProtection="0"/>
    <xf numFmtId="0" fontId="50" fillId="26" borderId="0" applyNumberFormat="0" applyBorder="0" applyAlignment="0" applyProtection="0"/>
    <xf numFmtId="0" fontId="11" fillId="17" borderId="0" applyNumberFormat="0" applyBorder="0" applyAlignment="0" applyProtection="0"/>
    <xf numFmtId="0" fontId="50" fillId="27" borderId="0" applyNumberFormat="0" applyBorder="0" applyAlignment="0" applyProtection="0"/>
    <xf numFmtId="0" fontId="11" fillId="19" borderId="0" applyNumberFormat="0" applyBorder="0" applyAlignment="0" applyProtection="0"/>
    <xf numFmtId="0" fontId="50" fillId="28" borderId="0" applyNumberFormat="0" applyBorder="0" applyAlignment="0" applyProtection="0"/>
    <xf numFmtId="0" fontId="11" fillId="29" borderId="0" applyNumberFormat="0" applyBorder="0" applyAlignment="0" applyProtection="0"/>
    <xf numFmtId="0" fontId="50" fillId="30" borderId="0" applyNumberFormat="0" applyBorder="0" applyAlignment="0" applyProtection="0"/>
    <xf numFmtId="0" fontId="11" fillId="31" borderId="0" applyNumberFormat="0" applyBorder="0" applyAlignment="0" applyProtection="0"/>
    <xf numFmtId="0" fontId="50" fillId="32" borderId="0" applyNumberFormat="0" applyBorder="0" applyAlignment="0" applyProtection="0"/>
    <xf numFmtId="0" fontId="11" fillId="33" borderId="0" applyNumberFormat="0" applyBorder="0" applyAlignment="0" applyProtection="0"/>
    <xf numFmtId="0" fontId="51" fillId="34" borderId="0" applyNumberFormat="0" applyBorder="0" applyAlignment="0" applyProtection="0"/>
    <xf numFmtId="0" fontId="12" fillId="7" borderId="0" applyNumberFormat="0" applyBorder="0" applyAlignment="0" applyProtection="0"/>
    <xf numFmtId="0" fontId="52" fillId="35" borderId="1" applyNumberFormat="0" applyAlignment="0" applyProtection="0"/>
    <xf numFmtId="0" fontId="13" fillId="36" borderId="2" applyNumberFormat="0" applyAlignment="0" applyProtection="0"/>
    <xf numFmtId="0" fontId="53" fillId="37" borderId="3" applyNumberFormat="0" applyAlignment="0" applyProtection="0"/>
    <xf numFmtId="0" fontId="14" fillId="38" borderId="4" applyNumberFormat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11" fillId="40" borderId="0" applyNumberFormat="0" applyBorder="0" applyAlignment="0" applyProtection="0"/>
    <xf numFmtId="0" fontId="50" fillId="41" borderId="0" applyNumberFormat="0" applyBorder="0" applyAlignment="0" applyProtection="0"/>
    <xf numFmtId="0" fontId="11" fillId="42" borderId="0" applyNumberFormat="0" applyBorder="0" applyAlignment="0" applyProtection="0"/>
    <xf numFmtId="0" fontId="50" fillId="43" borderId="0" applyNumberFormat="0" applyBorder="0" applyAlignment="0" applyProtection="0"/>
    <xf numFmtId="0" fontId="11" fillId="44" borderId="0" applyNumberFormat="0" applyBorder="0" applyAlignment="0" applyProtection="0"/>
    <xf numFmtId="0" fontId="50" fillId="45" borderId="0" applyNumberFormat="0" applyBorder="0" applyAlignment="0" applyProtection="0"/>
    <xf numFmtId="0" fontId="11" fillId="29" borderId="0" applyNumberFormat="0" applyBorder="0" applyAlignment="0" applyProtection="0"/>
    <xf numFmtId="0" fontId="50" fillId="46" borderId="0" applyNumberFormat="0" applyBorder="0" applyAlignment="0" applyProtection="0"/>
    <xf numFmtId="0" fontId="11" fillId="31" borderId="0" applyNumberFormat="0" applyBorder="0" applyAlignment="0" applyProtection="0"/>
    <xf numFmtId="0" fontId="50" fillId="47" borderId="0" applyNumberFormat="0" applyBorder="0" applyAlignment="0" applyProtection="0"/>
    <xf numFmtId="0" fontId="11" fillId="48" borderId="0" applyNumberFormat="0" applyBorder="0" applyAlignment="0" applyProtection="0"/>
    <xf numFmtId="0" fontId="56" fillId="49" borderId="1" applyNumberFormat="0" applyAlignment="0" applyProtection="0"/>
    <xf numFmtId="0" fontId="17" fillId="13" borderId="2" applyNumberFormat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19" fillId="5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8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53" borderId="7" applyNumberFormat="0" applyFont="0" applyAlignment="0" applyProtection="0"/>
    <xf numFmtId="0" fontId="0" fillId="54" borderId="8" applyNumberFormat="0" applyFont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35" borderId="9" applyNumberFormat="0" applyAlignment="0" applyProtection="0"/>
    <xf numFmtId="0" fontId="22" fillId="36" borderId="10" applyNumberFormat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25" fillId="0" borderId="12" applyNumberFormat="0" applyFill="0" applyAlignment="0" applyProtection="0"/>
    <xf numFmtId="0" fontId="64" fillId="0" borderId="13" applyNumberFormat="0" applyFill="0" applyAlignment="0" applyProtection="0"/>
    <xf numFmtId="0" fontId="26" fillId="0" borderId="14" applyNumberFormat="0" applyFill="0" applyAlignment="0" applyProtection="0"/>
    <xf numFmtId="0" fontId="55" fillId="0" borderId="15" applyNumberFormat="0" applyFill="0" applyAlignment="0" applyProtection="0"/>
    <xf numFmtId="0" fontId="1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8" fillId="0" borderId="18" applyNumberFormat="0" applyFill="0" applyAlignment="0" applyProtection="0"/>
  </cellStyleXfs>
  <cellXfs count="90">
    <xf numFmtId="0" fontId="0" fillId="0" borderId="0" xfId="0" applyAlignment="1">
      <alignment/>
    </xf>
    <xf numFmtId="1" fontId="32" fillId="0" borderId="19" xfId="0" applyNumberFormat="1" applyFont="1" applyBorder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6" fillId="55" borderId="2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" fontId="34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left"/>
    </xf>
    <xf numFmtId="43" fontId="35" fillId="0" borderId="21" xfId="83" applyNumberFormat="1" applyFont="1" applyFill="1" applyBorder="1" applyAlignment="1">
      <alignment/>
    </xf>
    <xf numFmtId="1" fontId="34" fillId="0" borderId="22" xfId="0" applyNumberFormat="1" applyFont="1" applyFill="1" applyBorder="1" applyAlignment="1">
      <alignment horizontal="center"/>
    </xf>
    <xf numFmtId="3" fontId="35" fillId="0" borderId="22" xfId="0" applyNumberFormat="1" applyFont="1" applyFill="1" applyBorder="1" applyAlignment="1">
      <alignment horizontal="left"/>
    </xf>
    <xf numFmtId="43" fontId="35" fillId="0" borderId="22" xfId="83" applyNumberFormat="1" applyFont="1" applyFill="1" applyBorder="1" applyAlignment="1">
      <alignment/>
    </xf>
    <xf numFmtId="1" fontId="34" fillId="0" borderId="0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left"/>
    </xf>
    <xf numFmtId="43" fontId="36" fillId="0" borderId="23" xfId="83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8" fillId="0" borderId="0" xfId="95" applyFont="1">
      <alignment/>
      <protection/>
    </xf>
    <xf numFmtId="0" fontId="9" fillId="0" borderId="0" xfId="95" applyFont="1">
      <alignment/>
      <protection/>
    </xf>
    <xf numFmtId="1" fontId="32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0" fontId="53" fillId="55" borderId="20" xfId="0" applyNumberFormat="1" applyFont="1" applyFill="1" applyBorder="1" applyAlignment="1" quotePrefix="1">
      <alignment/>
    </xf>
    <xf numFmtId="0" fontId="53" fillId="55" borderId="24" xfId="0" applyNumberFormat="1" applyFont="1" applyFill="1" applyBorder="1" applyAlignment="1" quotePrefix="1">
      <alignment horizontal="center"/>
    </xf>
    <xf numFmtId="3" fontId="35" fillId="0" borderId="0" xfId="0" applyNumberFormat="1" applyFont="1" applyFill="1" applyBorder="1" applyAlignment="1">
      <alignment/>
    </xf>
    <xf numFmtId="43" fontId="35" fillId="0" borderId="0" xfId="83" applyNumberFormat="1" applyFont="1" applyFill="1" applyBorder="1" applyAlignment="1">
      <alignment horizontal="right"/>
    </xf>
    <xf numFmtId="1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43" fontId="38" fillId="0" borderId="0" xfId="83" applyNumberFormat="1" applyFont="1" applyFill="1" applyBorder="1" applyAlignment="1">
      <alignment horizontal="right" vertical="center"/>
    </xf>
    <xf numFmtId="43" fontId="67" fillId="56" borderId="25" xfId="83" applyNumberFormat="1" applyFont="1" applyFill="1" applyBorder="1" applyAlignment="1">
      <alignment horizontal="right" vertical="center"/>
    </xf>
    <xf numFmtId="1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43" fontId="40" fillId="0" borderId="0" xfId="83" applyNumberFormat="1" applyFont="1" applyBorder="1" applyAlignment="1">
      <alignment horizontal="right"/>
    </xf>
    <xf numFmtId="43" fontId="36" fillId="0" borderId="23" xfId="83" applyNumberFormat="1" applyFont="1" applyFill="1" applyBorder="1" applyAlignment="1">
      <alignment horizontal="right" vertical="center"/>
    </xf>
    <xf numFmtId="0" fontId="41" fillId="0" borderId="0" xfId="93" applyFont="1">
      <alignment/>
      <protection/>
    </xf>
    <xf numFmtId="0" fontId="7" fillId="0" borderId="0" xfId="93">
      <alignment/>
      <protection/>
    </xf>
    <xf numFmtId="0" fontId="53" fillId="55" borderId="20" xfId="0" applyNumberFormat="1" applyFont="1" applyFill="1" applyBorder="1" applyAlignment="1" quotePrefix="1">
      <alignment horizontal="right"/>
    </xf>
    <xf numFmtId="3" fontId="35" fillId="0" borderId="21" xfId="0" applyNumberFormat="1" applyFont="1" applyFill="1" applyBorder="1" applyAlignment="1">
      <alignment horizontal="right"/>
    </xf>
    <xf numFmtId="43" fontId="36" fillId="0" borderId="25" xfId="83" applyNumberFormat="1" applyFont="1" applyFill="1" applyBorder="1" applyAlignment="1">
      <alignment vertical="center"/>
    </xf>
    <xf numFmtId="0" fontId="68" fillId="55" borderId="20" xfId="0" applyNumberFormat="1" applyFont="1" applyFill="1" applyBorder="1" applyAlignment="1" quotePrefix="1">
      <alignment horizontal="center" vertical="center"/>
    </xf>
    <xf numFmtId="164" fontId="41" fillId="0" borderId="0" xfId="93" applyNumberFormat="1" applyFont="1">
      <alignment/>
      <protection/>
    </xf>
    <xf numFmtId="164" fontId="7" fillId="0" borderId="0" xfId="93" applyNumberFormat="1">
      <alignment/>
      <protection/>
    </xf>
    <xf numFmtId="0" fontId="10" fillId="0" borderId="0" xfId="95" applyFont="1" applyBorder="1" applyAlignment="1">
      <alignment horizontal="center" vertical="center" wrapText="1"/>
      <protection/>
    </xf>
    <xf numFmtId="0" fontId="69" fillId="57" borderId="26" xfId="0" applyFont="1" applyFill="1" applyBorder="1" applyAlignment="1">
      <alignment horizontal="center" vertical="center"/>
    </xf>
    <xf numFmtId="0" fontId="69" fillId="57" borderId="26" xfId="0" applyFont="1" applyFill="1" applyBorder="1" applyAlignment="1">
      <alignment horizontal="center" vertical="center" wrapText="1"/>
    </xf>
    <xf numFmtId="0" fontId="70" fillId="58" borderId="27" xfId="0" applyFont="1" applyFill="1" applyBorder="1" applyAlignment="1">
      <alignment/>
    </xf>
    <xf numFmtId="0" fontId="70" fillId="0" borderId="27" xfId="0" applyFont="1" applyBorder="1" applyAlignment="1">
      <alignment/>
    </xf>
    <xf numFmtId="164" fontId="70" fillId="0" borderId="27" xfId="0" applyNumberFormat="1" applyFont="1" applyBorder="1" applyAlignment="1">
      <alignment/>
    </xf>
    <xf numFmtId="0" fontId="70" fillId="58" borderId="28" xfId="0" applyFont="1" applyFill="1" applyBorder="1" applyAlignment="1">
      <alignment/>
    </xf>
    <xf numFmtId="0" fontId="71" fillId="59" borderId="27" xfId="0" applyFont="1" applyFill="1" applyBorder="1" applyAlignment="1">
      <alignment/>
    </xf>
    <xf numFmtId="164" fontId="71" fillId="59" borderId="27" xfId="0" applyNumberFormat="1" applyFont="1" applyFill="1" applyBorder="1" applyAlignment="1">
      <alignment/>
    </xf>
    <xf numFmtId="0" fontId="69" fillId="60" borderId="27" xfId="0" applyFont="1" applyFill="1" applyBorder="1" applyAlignment="1">
      <alignment/>
    </xf>
    <xf numFmtId="0" fontId="72" fillId="60" borderId="27" xfId="0" applyFont="1" applyFill="1" applyBorder="1" applyAlignment="1">
      <alignment/>
    </xf>
    <xf numFmtId="164" fontId="72" fillId="60" borderId="27" xfId="0" applyNumberFormat="1" applyFont="1" applyFill="1" applyBorder="1" applyAlignment="1">
      <alignment/>
    </xf>
    <xf numFmtId="0" fontId="9" fillId="0" borderId="0" xfId="95" applyNumberFormat="1" applyFont="1" quotePrefix="1">
      <alignment/>
      <protection/>
    </xf>
    <xf numFmtId="0" fontId="73" fillId="60" borderId="29" xfId="0" applyFont="1" applyFill="1" applyBorder="1" applyAlignment="1">
      <alignment/>
    </xf>
    <xf numFmtId="0" fontId="74" fillId="0" borderId="30" xfId="0" applyFont="1" applyBorder="1" applyAlignment="1">
      <alignment/>
    </xf>
    <xf numFmtId="0" fontId="74" fillId="0" borderId="25" xfId="0" applyFont="1" applyBorder="1" applyAlignment="1">
      <alignment/>
    </xf>
    <xf numFmtId="0" fontId="74" fillId="0" borderId="25" xfId="0" applyFont="1" applyBorder="1" applyAlignment="1">
      <alignment horizontal="center" vertical="center"/>
    </xf>
    <xf numFmtId="164" fontId="74" fillId="0" borderId="23" xfId="0" applyNumberFormat="1" applyFont="1" applyBorder="1" applyAlignment="1">
      <alignment horizontal="center"/>
    </xf>
    <xf numFmtId="0" fontId="9" fillId="0" borderId="0" xfId="95" applyFont="1" applyAlignment="1">
      <alignment horizontal="center"/>
      <protection/>
    </xf>
    <xf numFmtId="43" fontId="9" fillId="0" borderId="0" xfId="84" applyFont="1" applyAlignment="1">
      <alignment/>
    </xf>
    <xf numFmtId="0" fontId="68" fillId="24" borderId="31" xfId="0" applyFont="1" applyFill="1" applyBorder="1" applyAlignment="1">
      <alignment/>
    </xf>
    <xf numFmtId="0" fontId="68" fillId="24" borderId="31" xfId="0" applyNumberFormat="1" applyFont="1" applyFill="1" applyBorder="1" applyAlignment="1" quotePrefix="1">
      <alignment/>
    </xf>
    <xf numFmtId="4" fontId="68" fillId="24" borderId="31" xfId="85" applyNumberFormat="1" applyFont="1" applyFill="1" applyBorder="1" applyAlignment="1" quotePrefix="1">
      <alignment/>
    </xf>
    <xf numFmtId="3" fontId="35" fillId="0" borderId="0" xfId="0" applyNumberFormat="1" applyFont="1" applyFill="1" applyBorder="1" applyAlignment="1">
      <alignment horizontal="right"/>
    </xf>
    <xf numFmtId="0" fontId="73" fillId="60" borderId="32" xfId="0" applyFont="1" applyFill="1" applyBorder="1" applyAlignment="1">
      <alignment/>
    </xf>
    <xf numFmtId="0" fontId="73" fillId="60" borderId="33" xfId="0" applyFont="1" applyFill="1" applyBorder="1" applyAlignment="1">
      <alignment/>
    </xf>
    <xf numFmtId="0" fontId="72" fillId="57" borderId="34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67" fillId="56" borderId="30" xfId="0" applyFont="1" applyFill="1" applyBorder="1" applyAlignment="1">
      <alignment horizontal="center" vertical="center"/>
    </xf>
    <xf numFmtId="0" fontId="67" fillId="56" borderId="25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10" fillId="0" borderId="30" xfId="95" applyFont="1" applyBorder="1" applyAlignment="1">
      <alignment horizontal="center" vertical="center" wrapText="1"/>
      <protection/>
    </xf>
    <xf numFmtId="0" fontId="10" fillId="0" borderId="25" xfId="95" applyFont="1" applyBorder="1" applyAlignment="1">
      <alignment horizontal="center" vertical="center" wrapText="1"/>
      <protection/>
    </xf>
    <xf numFmtId="0" fontId="10" fillId="0" borderId="23" xfId="95" applyFont="1" applyBorder="1" applyAlignment="1">
      <alignment horizontal="center" vertical="center" wrapText="1"/>
      <protection/>
    </xf>
  </cellXfs>
  <cellStyles count="10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ipervínculo 2" xfId="76"/>
    <cellStyle name="Incorrecto" xfId="77"/>
    <cellStyle name="Incorrecto 2" xfId="78"/>
    <cellStyle name="Comma" xfId="79"/>
    <cellStyle name="Comma [0]" xfId="80"/>
    <cellStyle name="Millares 2" xfId="81"/>
    <cellStyle name="Millares 3" xfId="82"/>
    <cellStyle name="Millares 4" xfId="83"/>
    <cellStyle name="Millares 5" xfId="84"/>
    <cellStyle name="Currency" xfId="85"/>
    <cellStyle name="Currency [0]" xfId="86"/>
    <cellStyle name="Moneda 2" xfId="87"/>
    <cellStyle name="Neutral" xfId="88"/>
    <cellStyle name="Neutral 2" xfId="89"/>
    <cellStyle name="Normal 2" xfId="90"/>
    <cellStyle name="Normal 2 2" xfId="91"/>
    <cellStyle name="Normal 3" xfId="92"/>
    <cellStyle name="Normal 4" xfId="93"/>
    <cellStyle name="Normal 5" xfId="94"/>
    <cellStyle name="Normal 6" xfId="95"/>
    <cellStyle name="Notas" xfId="96"/>
    <cellStyle name="Notas 2" xfId="97"/>
    <cellStyle name="Percent" xfId="98"/>
    <cellStyle name="Porcentual 2" xfId="99"/>
    <cellStyle name="Porcentual 3" xfId="100"/>
    <cellStyle name="Porcentual 4" xfId="101"/>
    <cellStyle name="Porcentual 5" xfId="102"/>
    <cellStyle name="Salida" xfId="103"/>
    <cellStyle name="Salida 2" xfId="104"/>
    <cellStyle name="Texto de advertencia" xfId="105"/>
    <cellStyle name="Texto de advertencia 2" xfId="106"/>
    <cellStyle name="Texto explicativo" xfId="107"/>
    <cellStyle name="Texto explicativo 2" xfId="108"/>
    <cellStyle name="Título" xfId="109"/>
    <cellStyle name="Título 1" xfId="110"/>
    <cellStyle name="Título 1 2" xfId="111"/>
    <cellStyle name="Título 2" xfId="112"/>
    <cellStyle name="Título 2 2" xfId="113"/>
    <cellStyle name="Título 3" xfId="114"/>
    <cellStyle name="Título 3 2" xfId="115"/>
    <cellStyle name="Título 4" xfId="116"/>
    <cellStyle name="Total" xfId="117"/>
    <cellStyle name="Total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098"/>
          <c:w val="0.8345"/>
          <c:h val="0.80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426DA1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spPr>
              <a:solidFill>
                <a:srgbClr val="4B7BB4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spPr>
              <a:solidFill>
                <a:srgbClr val="7394C5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A1B4D4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C2CDE1"/>
              </a:solidFill>
              <a:ln w="3175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'INGRESOS POR CAPITULOS AYTO'!$C$5:$C$10</c:f>
              <c:strCache/>
            </c:strRef>
          </c:cat>
          <c:val>
            <c:numRef>
              <c:f>'INGRESOS POR CAPITULOS AYTO'!$D$5:$D$10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1075"/>
          <c:w val="0.849"/>
          <c:h val="0.8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1537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365B8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16B9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explosion val="20"/>
            <c:spPr>
              <a:solidFill>
                <a:srgbClr val="4D7EB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5F89C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A4B6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C3CEE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D0D8E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'GASTOS POR CONCEJALIA_AYTO'!$C$4:$C$17</c:f>
              <c:strCache/>
            </c:strRef>
          </c:cat>
          <c:val>
            <c:numRef>
              <c:f>'GASTOS POR CONCEJALIA_AYTO'!$D$4:$D$17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5"/>
          <c:y val="0.15275"/>
          <c:w val="0.7845"/>
          <c:h val="0.75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4"/>
            <c:spPr>
              <a:solidFill>
                <a:srgbClr val="40699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876A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85A0C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AABAD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C5CFE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'GASTOS POR CAPITULO_AYTO'!$C$4:$C$10</c:f>
              <c:strCache/>
            </c:strRef>
          </c:cat>
          <c:val>
            <c:numRef>
              <c:f>'GASTOS POR CAPITULO_AYTO'!$D$4:$D$10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13</xdr:row>
      <xdr:rowOff>142875</xdr:rowOff>
    </xdr:from>
    <xdr:to>
      <xdr:col>3</xdr:col>
      <xdr:colOff>1647825</xdr:colOff>
      <xdr:row>28</xdr:row>
      <xdr:rowOff>95250</xdr:rowOff>
    </xdr:to>
    <xdr:graphicFrame>
      <xdr:nvGraphicFramePr>
        <xdr:cNvPr id="1" name="4 Gráfico"/>
        <xdr:cNvGraphicFramePr/>
      </xdr:nvGraphicFramePr>
      <xdr:xfrm>
        <a:off x="876300" y="3609975"/>
        <a:ext cx="5133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38100</xdr:rowOff>
    </xdr:from>
    <xdr:to>
      <xdr:col>2</xdr:col>
      <xdr:colOff>200025</xdr:colOff>
      <xdr:row>0</xdr:row>
      <xdr:rowOff>876300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38100"/>
          <a:ext cx="1257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76200</xdr:rowOff>
    </xdr:from>
    <xdr:to>
      <xdr:col>1</xdr:col>
      <xdr:colOff>790575</xdr:colOff>
      <xdr:row>0</xdr:row>
      <xdr:rowOff>714375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1285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66675</xdr:rowOff>
    </xdr:from>
    <xdr:to>
      <xdr:col>2</xdr:col>
      <xdr:colOff>1609725</xdr:colOff>
      <xdr:row>0</xdr:row>
      <xdr:rowOff>866775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66675"/>
          <a:ext cx="1504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20</xdr:row>
      <xdr:rowOff>142875</xdr:rowOff>
    </xdr:from>
    <xdr:to>
      <xdr:col>4</xdr:col>
      <xdr:colOff>876300</xdr:colOff>
      <xdr:row>46</xdr:row>
      <xdr:rowOff>47625</xdr:rowOff>
    </xdr:to>
    <xdr:graphicFrame>
      <xdr:nvGraphicFramePr>
        <xdr:cNvPr id="2" name="3 Gráfico"/>
        <xdr:cNvGraphicFramePr/>
      </xdr:nvGraphicFramePr>
      <xdr:xfrm>
        <a:off x="304800" y="4848225"/>
        <a:ext cx="98202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152400</xdr:rowOff>
    </xdr:from>
    <xdr:to>
      <xdr:col>2</xdr:col>
      <xdr:colOff>304800</xdr:colOff>
      <xdr:row>0</xdr:row>
      <xdr:rowOff>828675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52400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28575</xdr:rowOff>
    </xdr:from>
    <xdr:to>
      <xdr:col>4</xdr:col>
      <xdr:colOff>19050</xdr:colOff>
      <xdr:row>30</xdr:row>
      <xdr:rowOff>123825</xdr:rowOff>
    </xdr:to>
    <xdr:graphicFrame>
      <xdr:nvGraphicFramePr>
        <xdr:cNvPr id="2" name="3 Gráfico"/>
        <xdr:cNvGraphicFramePr/>
      </xdr:nvGraphicFramePr>
      <xdr:xfrm>
        <a:off x="838200" y="3314700"/>
        <a:ext cx="63817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28575</xdr:rowOff>
    </xdr:from>
    <xdr:to>
      <xdr:col>2</xdr:col>
      <xdr:colOff>657225</xdr:colOff>
      <xdr:row>0</xdr:row>
      <xdr:rowOff>704850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8575"/>
          <a:ext cx="1323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2017%20GRA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ene%20barrios\AppData\Local\Temp\wz8d94\05%20PATRONATO%20DE%20CULTURA%20mod%2022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OR CAPITULOS ayto"/>
      <sheetName val="DETALLE DE INGRESOS_AYTO"/>
      <sheetName val="GASTOS POR CONCEJALIA_AYTO"/>
      <sheetName val="GASTOS POR CAPITULO_AYTO"/>
      <sheetName val="DETALLE DE GASTOS_AYTO"/>
      <sheetName val="INGRESOS GMU"/>
      <sheetName val="DETALLE DE INGRESOS_GMU"/>
      <sheetName val="GASTOS CAPITULO_ GMU "/>
      <sheetName val="DETALLE DE GASTOS_GMU"/>
      <sheetName val="INGRESOS PMC"/>
      <sheetName val="DETALLE DE INGRESOS_PMC"/>
      <sheetName val="GASTOS CAPITULO_PMC"/>
      <sheetName val="DETALLE DE GASTOS_PM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 TOTAL"/>
      <sheetName val="1"/>
      <sheetName val="2"/>
      <sheetName val="3"/>
      <sheetName val="4"/>
      <sheetName val="5"/>
      <sheetName val="6"/>
      <sheetName val="Rd"/>
      <sheetName val="1.a"/>
      <sheetName val="2.a"/>
      <sheetName val="3.a"/>
      <sheetName val="4.a"/>
      <sheetName val="5.a"/>
      <sheetName val="6.a"/>
      <sheetName val="Ing"/>
      <sheetName val="P"/>
      <sheetName val="UG"/>
      <sheetName val="S"/>
      <sheetName val="LABORALES"/>
      <sheetName val="C"/>
      <sheetName val="I"/>
      <sheetName val="IA"/>
      <sheetName val="INFORMACION GRAL"/>
      <sheetName val="tablas"/>
      <sheetName val="Hoja1"/>
      <sheetName val="Hoja2"/>
      <sheetName val="Hoja3"/>
    </sheetNames>
    <sheetDataSet>
      <sheetData sheetId="23">
        <row r="1">
          <cell r="H1" t="str">
            <v>PROGRAMA</v>
          </cell>
          <cell r="N1" t="str">
            <v>DESCRIPCIÓN</v>
          </cell>
        </row>
        <row r="2">
          <cell r="H2" t="str">
            <v>0111 DEUDA PUBLICA</v>
          </cell>
          <cell r="N2" t="str">
            <v>RETRIBUCIONES BÁSICAS ÓRGANOS DE GOBIERNO</v>
          </cell>
        </row>
        <row r="3">
          <cell r="H3" t="str">
            <v>1301 ADMINISTRACIÓN GENERAL SEGURIDAD Y SEAPA</v>
          </cell>
          <cell r="L3" t="str">
            <v>ACCIÓN SOCIAL</v>
          </cell>
          <cell r="N3" t="str">
            <v>OTRAS RETRIBUCIONES ÓRGANOS DE GOBIERNO</v>
          </cell>
        </row>
        <row r="4">
          <cell r="H4" t="str">
            <v>1321 SEGURIDAD Y ORDEN PÚBLICO</v>
          </cell>
          <cell r="L4" t="str">
            <v>ASISTENCIA MEDICO-FARMACÉUTICA</v>
          </cell>
          <cell r="N4" t="str">
            <v>RETRIBUCIONES BÁSICAS PERSONAL DIRECTIVO</v>
          </cell>
        </row>
        <row r="5">
          <cell r="H5" t="str">
            <v>1331  ESTACIONAMIENTO Y GRÚA</v>
          </cell>
          <cell r="L5" t="str">
            <v>ASISTENCIA MEDICO-FARMACÉUTICA A PENSIONISTAS</v>
          </cell>
          <cell r="N5" t="str">
            <v>OTRAS RETRIBUCIONES PERSONAL DIRECTIVO</v>
          </cell>
        </row>
        <row r="6">
          <cell r="H6" t="str">
            <v>1341 PROTECCION CIVIL Y SEAPA</v>
          </cell>
          <cell r="L6" t="str">
            <v>COMPLEMENTO DE DESTINO  PERSONAL FUNCIONARIO</v>
          </cell>
          <cell r="N6" t="str">
            <v>CONTRIBUCIONES A PLANES DE PENSIONES  Y FONDOS DE PENSIONES DE LOS MIEMBROS DE ÓRGANOS DE GOBIERNO</v>
          </cell>
        </row>
        <row r="7">
          <cell r="H7" t="str">
            <v>1351 PREVENCION DE INCENDIOS</v>
          </cell>
          <cell r="L7" t="str">
            <v>COMPLEMENTO ESPECÍFICO  PERSONAL FUNCIONARIO</v>
          </cell>
          <cell r="N7" t="str">
            <v>CONTRIBUCIONES A PLANES DE PENSIONES  Y FONDOS DE PENSIONESDEL PERSONAL DIRECTIVO</v>
          </cell>
        </row>
        <row r="8">
          <cell r="H8" t="str">
            <v>1501 OFICINA TECNICA</v>
          </cell>
          <cell r="L8" t="str">
            <v>CONTRATACIONES TEMPORALES</v>
          </cell>
          <cell r="N8" t="str">
            <v>RETRIBUCIONES BÁSICAS DEL PERSONAL EVENTUAL</v>
          </cell>
          <cell r="R8" t="str">
            <v>MOBILIARIO</v>
          </cell>
        </row>
        <row r="9">
          <cell r="H9" t="str">
            <v>1502 ASESORIA Y DISCIPLINA URBANISTICA</v>
          </cell>
          <cell r="L9" t="str">
            <v>CONTRIBUCIONES A PLANES DE PENSIONES  Y FONDOS DE PENSIONES DE LOS MIEMBROS DE ÓRGANOS DE GOBIERNO</v>
          </cell>
          <cell r="N9" t="str">
            <v>RETRIBUCIONES COMPEMENTARIAS DEL PERSONAL EVENTUAL</v>
          </cell>
          <cell r="R9" t="str">
            <v>Puesto de trabajo operativo*</v>
          </cell>
        </row>
        <row r="10">
          <cell r="H10" t="str">
            <v>1504 EDIFICACIÓN</v>
          </cell>
          <cell r="L10" t="str">
            <v>CONTRIBUCIONES A PLANES DE PENSIONES  Y FONDOS DE PENSIONES DEL PERSONAL EVENTUAL</v>
          </cell>
          <cell r="N10" t="str">
            <v>OTRAS REMUNERACIONES DEL PERSONAL EVENTUAL</v>
          </cell>
          <cell r="R10" t="str">
            <v>Despacho puesto operativo (no Concejales)**</v>
          </cell>
        </row>
        <row r="11">
          <cell r="H11" t="str">
            <v>1511 PLANEAMIENTO Y GESTION URBANISTICA</v>
          </cell>
          <cell r="L11" t="str">
            <v>CONTRIBUCIONES A PLANES DE PENSIONES  Y FONDOS DE PENSIONES DEL PERSONAL FUNCIONARIO EN PRÁCTICAS</v>
          </cell>
          <cell r="N11" t="str">
            <v>CONTRIBUCIONES A PLANES DE PENSIONES  Y FONDOS DE PENSIONES DEL PERSONAL EVENTUAL</v>
          </cell>
          <cell r="R11" t="str">
            <v>Despacho de dirección</v>
          </cell>
        </row>
        <row r="12">
          <cell r="H12" t="str">
            <v>1512 DISTRITO I CENTRO</v>
          </cell>
          <cell r="L12" t="str">
            <v>CONTRIBUCIONES A PLANES DE PENSIONES  Y FONDOS DE PENSIONES DEL PERSONAL LABORAL</v>
          </cell>
          <cell r="N12" t="str">
            <v>RETRIB. BASICAS Y TRIENIOS P. FUNCIONARIO</v>
          </cell>
          <cell r="R12" t="str">
            <v>Amueblar NUEVA SEDE</v>
          </cell>
        </row>
        <row r="13">
          <cell r="H13" t="str">
            <v>1513 DISTRITO II URBANIZACIONES</v>
          </cell>
          <cell r="L13" t="str">
            <v>CONTRIBUCIONES A PLANES DE PENSIONES  Y FONDOS DE PENSIONES OTRO PERSONAL</v>
          </cell>
          <cell r="N13" t="str">
            <v>COMPLEMENTO DE DESTINO  PERSONAL FUNCIONARIO</v>
          </cell>
          <cell r="R13" t="str">
            <v>Otros</v>
          </cell>
        </row>
        <row r="14">
          <cell r="H14" t="str">
            <v>1541 VIVIENDAS Y REHABILITACIÓN</v>
          </cell>
          <cell r="L14" t="str">
            <v>CONTRIBUCIONES A PLANES DE PENSIONES  Y FONDOS DE PENSIONESDEL PERSONAL DIRECTIVO</v>
          </cell>
          <cell r="N14" t="str">
            <v>COMPLEMENTO ESPECÍFICO  PERSONAL FUNCIONARIO</v>
          </cell>
        </row>
        <row r="15">
          <cell r="H15" t="str">
            <v>1551 VIAS PUBLICAS </v>
          </cell>
          <cell r="L15" t="str">
            <v>CONVENIOS CON OTRAS INSTITUCIONES</v>
          </cell>
          <cell r="N15" t="str">
            <v>OTROS COMPLEMENTOS  PERSONAL FUNCIONARIO</v>
          </cell>
          <cell r="R15" t="str">
            <v>* Puesto de trabajo operativo: 1 mesa, 1 ala, 1 buck rodante, 1 silla operativa, 2 sillas confidentes, 1 armario bajo</v>
          </cell>
        </row>
        <row r="16">
          <cell r="H16" t="str">
            <v>1552 MANTENIMIENTO Y SEÑALIZACIÓN DE VÍAS PÚBLICAS</v>
          </cell>
          <cell r="L16" t="str">
            <v>ECONOMATOS Y COMEDORES</v>
          </cell>
          <cell r="N16" t="str">
            <v>RETRIBUCIONES EN ESPECIE  PERSONAL FUNCIONARIO</v>
          </cell>
          <cell r="R16" t="str">
            <v>** Despacho puesto operativo: 1 mesa, 1 ala, 1 buck rodante, 1 silla operativa, 4 sillas confidentes, 1 mesa de reuniones, 1 armario alto, 1 armario medio, 1 armario bajo</v>
          </cell>
        </row>
        <row r="17">
          <cell r="H17" t="str">
            <v>1611 SANEAMIENTO</v>
          </cell>
          <cell r="L17" t="str">
            <v>FONDO DE VALORACION P. FUNCIONARIO</v>
          </cell>
          <cell r="N17" t="str">
            <v>RETRIBUCIONES DE FUNCIONARIOS EN PRÁCTICAS</v>
          </cell>
        </row>
        <row r="18">
          <cell r="H18" t="str">
            <v>1612 MANTENIMIENTO SANEAMIENTO</v>
          </cell>
          <cell r="L18" t="str">
            <v>FONDO DE VALORACION P. LABORAL</v>
          </cell>
          <cell r="N18" t="str">
            <v>FONDO DE VALORACION P. FUNCIONARIO</v>
          </cell>
        </row>
        <row r="19">
          <cell r="H19" t="str">
            <v>1621 RECOGIDA DE RESIDUOS SOLIDOS URBANOS</v>
          </cell>
          <cell r="L19" t="str">
            <v>FORMACIÓN Y PERFECCIONAMIENTO DEL PERSONAL</v>
          </cell>
          <cell r="N19" t="str">
            <v>PENSIONES P.FUNCIONARIO</v>
          </cell>
        </row>
        <row r="20">
          <cell r="H20" t="str">
            <v>1631 LIMPIEZA VIARIA</v>
          </cell>
          <cell r="L20" t="str">
            <v>GRATIFICACIONES</v>
          </cell>
          <cell r="N20" t="str">
            <v>CONTRIBUCIONES A PLANES DE PENSIONES  Y FONDOS DE PENSIONES DEL PERSONAL FUNCIONARIO EN PRÁCTICAS</v>
          </cell>
        </row>
        <row r="21">
          <cell r="H21" t="str">
            <v>1651 ALUMBRADO PUBLICO</v>
          </cell>
          <cell r="L21" t="str">
            <v>HORAS EXTRAORDINARIAS PERSONAL LABORAL</v>
          </cell>
          <cell r="N21" t="str">
            <v>RETRIBUCIONES BÁSICAS PERSONAL LABORAL</v>
          </cell>
        </row>
        <row r="22">
          <cell r="H22" t="str">
            <v>1711 PARQUES Y JARDINES</v>
          </cell>
          <cell r="L22" t="str">
            <v>INDEMNIZACIONES AL PERSONAL LABORAL POR JUBILACIONES ANTICIPADAS</v>
          </cell>
          <cell r="N22" t="str">
            <v>HORAS EXTRAORDINARIAS PERSONAL LABORAL</v>
          </cell>
        </row>
        <row r="23">
          <cell r="H23" t="str">
            <v>1721 MEDIO NATURAL Y EDUCACION AMBIENTAL</v>
          </cell>
          <cell r="L23" t="str">
            <v>OTRAS CUOTAS</v>
          </cell>
          <cell r="N23" t="str">
            <v>OTRAS REMUNERACIONES DEL PERSONAL LABORAL</v>
          </cell>
        </row>
        <row r="24">
          <cell r="H24" t="str">
            <v>2211 PRESTACIONES SOCIALES A EMPLEADOS</v>
          </cell>
          <cell r="L24" t="str">
            <v>OTRAS REMUNERACIONES DEL PERSONAL EVENTUAL</v>
          </cell>
          <cell r="N24" t="str">
            <v>RETRIBUCIONES BÁSICAS PERSONAL LABORAL TEMPORAL</v>
          </cell>
        </row>
        <row r="25">
          <cell r="H25" t="str">
            <v>2301 SERVICIOS SOCIALES GENERALES</v>
          </cell>
          <cell r="L25" t="str">
            <v>OTRAS REMUNERACIONES DEL PERSONAL LABORAL</v>
          </cell>
          <cell r="N25" t="str">
            <v>RETRIBUCIONES EN ESPECIE PERSONAL LABORAL</v>
          </cell>
        </row>
        <row r="26">
          <cell r="H26" t="str">
            <v>2311 MAYORES</v>
          </cell>
          <cell r="L26" t="str">
            <v>OTRAS RETRIBUCIONES ÓRGANOS DE GOBIERNO</v>
          </cell>
          <cell r="N26" t="str">
            <v>FONDO DE VALORACION P. LABORAL</v>
          </cell>
        </row>
        <row r="27">
          <cell r="H27" t="str">
            <v>2312 FAMILIA E INFANCIA</v>
          </cell>
          <cell r="L27" t="str">
            <v>OTRAS RETRIBUCIONES PERSONAL DIRECTIVO</v>
          </cell>
          <cell r="N27" t="str">
            <v>PENSIONES P.LABORAL</v>
          </cell>
        </row>
        <row r="28">
          <cell r="H28" t="str">
            <v>2321 PERSONAS CON DISCAPACIDAD</v>
          </cell>
          <cell r="L28" t="str">
            <v>OTRO PERSONAL</v>
          </cell>
          <cell r="N28" t="str">
            <v>CONTRIBUCIONES A PLANES DE PENSIONES  Y FONDOS DE PENSIONES DEL PERSONAL LABORAL</v>
          </cell>
        </row>
        <row r="29">
          <cell r="H29" t="str">
            <v>2322 ADICCIONES Y PREVENCIÓN DE LA EXCLUSIÓN SOCIAL</v>
          </cell>
          <cell r="L29" t="str">
            <v>OTROS COMPLEMENTOS  PERSONAL FUNCIONARIO</v>
          </cell>
          <cell r="N29" t="str">
            <v>CONVENIOS CON OTRAS INSTITUCIONES</v>
          </cell>
        </row>
        <row r="30">
          <cell r="H30" t="str">
            <v>2323 VIOLENCIA FAMILIA Y GÉNERO</v>
          </cell>
          <cell r="L30" t="str">
            <v>OTROS GASTOS SOCIALES</v>
          </cell>
          <cell r="N30" t="str">
            <v>CONTRATACIONES TEMPORALES</v>
          </cell>
        </row>
        <row r="31">
          <cell r="H31" t="str">
            <v>2324 INMIGRACION Y COOPERACION AL DESARROLLO</v>
          </cell>
          <cell r="L31" t="str">
            <v>OTROS GASTOS SOCIALES</v>
          </cell>
          <cell r="N31" t="str">
            <v>OTRO PERSONAL</v>
          </cell>
        </row>
        <row r="32">
          <cell r="H32" t="str">
            <v>2325 IGUALDAD DE OPORTUNIDADES</v>
          </cell>
          <cell r="L32" t="str">
            <v>PENSIONES EXCEPCIONALES</v>
          </cell>
          <cell r="N32" t="str">
            <v>CONTRIBUCIONES A PLANES DE PENSIONES  Y FONDOS DE PENSIONES OTRO PERSONAL</v>
          </cell>
        </row>
        <row r="33">
          <cell r="H33" t="str">
            <v>2411 EMPLEO</v>
          </cell>
          <cell r="L33" t="str">
            <v>PENSIONES P.FUNCIONARIO</v>
          </cell>
          <cell r="N33" t="str">
            <v>PRODUCTIVIDAD</v>
          </cell>
        </row>
        <row r="34">
          <cell r="H34" t="str">
            <v>2412 CURSOS</v>
          </cell>
          <cell r="L34" t="str">
            <v>PENSIONES P.LABORAL</v>
          </cell>
          <cell r="N34" t="str">
            <v>GRATIFICACIONES</v>
          </cell>
        </row>
        <row r="35">
          <cell r="H35" t="str">
            <v>3131 SERVICIOS SANITARIOS</v>
          </cell>
          <cell r="L35" t="str">
            <v>PRESTACIONES MÉDICAS</v>
          </cell>
          <cell r="N35" t="str">
            <v>SEGURIDAD SOCIAL</v>
          </cell>
        </row>
        <row r="36">
          <cell r="H36" t="str">
            <v>3201 APOYO A LA EDUCACIÓN</v>
          </cell>
          <cell r="L36" t="str">
            <v>PRESTACIONES MÉDICAS</v>
          </cell>
          <cell r="N36" t="str">
            <v>ASISTENCIA MEDICO-FARMACÉUTICA</v>
          </cell>
        </row>
        <row r="37">
          <cell r="H37" t="str">
            <v>3211 ENSEÑANZA PREESCOLAR Y PRIMARIA</v>
          </cell>
          <cell r="L37" t="str">
            <v>PRODUCTIVIDAD</v>
          </cell>
          <cell r="N37" t="str">
            <v>OTRAS CUOTAS</v>
          </cell>
        </row>
        <row r="38">
          <cell r="H38" t="str">
            <v>3231 AULA DE EDUCACION AMBIENTAL</v>
          </cell>
          <cell r="L38" t="str">
            <v>RETRIB. BASICAS Y TRIENIOS P. FUNCIONARIO</v>
          </cell>
          <cell r="N38" t="str">
            <v>PENSIONES EXCEPCIONALES</v>
          </cell>
        </row>
        <row r="39">
          <cell r="H39" t="str">
            <v>3232 EDUCACION PERMANENTE DE ADULTOS</v>
          </cell>
          <cell r="L39" t="str">
            <v>RETRIBUCIONES BÁSICAS DEL PERSONAL EVENTUAL</v>
          </cell>
          <cell r="N39" t="str">
            <v>INDEMNIZACIONES AL PERSONAL LABORAL POR JUBILACIONES ANTICIPADAS</v>
          </cell>
        </row>
        <row r="40">
          <cell r="H40" t="str">
            <v>3241 SERVICIOS COMPLEMENTARIOS DE EDUCACIÓN</v>
          </cell>
          <cell r="L40" t="str">
            <v>RETRIBUCIONES BÁSICAS ÓRGANOS DE GOBIERNO</v>
          </cell>
          <cell r="N40" t="str">
            <v>ASISTENCIA MEDICO-FARMACÉUTICA A PENSIONISTAS</v>
          </cell>
        </row>
        <row r="41">
          <cell r="H41" t="str">
            <v>3301 CULTURA</v>
          </cell>
          <cell r="L41" t="str">
            <v>RETRIBUCIONES BÁSICAS PERSONAL DIRECTIVO</v>
          </cell>
          <cell r="N41" t="str">
            <v>FORMACIÓN Y PERFECCIONAMIENTO DEL PERSONAL</v>
          </cell>
        </row>
        <row r="42">
          <cell r="H42" t="str">
            <v>3321 BIBLIOTECAS</v>
          </cell>
          <cell r="L42" t="str">
            <v>RETRIBUCIONES BÁSICAS PERSONAL LABORAL</v>
          </cell>
          <cell r="N42" t="str">
            <v>ECONOMATOS Y COMEDORES</v>
          </cell>
        </row>
        <row r="43">
          <cell r="H43" t="str">
            <v>3371 JOVENES</v>
          </cell>
          <cell r="L43" t="str">
            <v>RETRIBUCIONES BÁSICAS PERSONAL LABORAL TEMPORAL</v>
          </cell>
          <cell r="N43" t="str">
            <v>TRANSPORTE DEL PERSONAL</v>
          </cell>
        </row>
        <row r="44">
          <cell r="H44" t="str">
            <v>3381 FIESTAS POPULARES</v>
          </cell>
          <cell r="L44" t="str">
            <v>RETRIBUCIONES COMPEMENTARIAS DEL PERSONAL EVENTUAL</v>
          </cell>
          <cell r="N44" t="str">
            <v>ACCIÓN SOCIAL</v>
          </cell>
        </row>
        <row r="45">
          <cell r="H45" t="str">
            <v>3401 SERVICIOS GENERALES DEPORTES</v>
          </cell>
          <cell r="L45" t="str">
            <v>RETRIBUCIONES DE FUNCIONARIOS EN PRÁCTICAS</v>
          </cell>
          <cell r="N45" t="str">
            <v>SEGUROS</v>
          </cell>
        </row>
        <row r="46">
          <cell r="H46" t="str">
            <v>3411 ACTIVIDADES DE TEMPORADA</v>
          </cell>
          <cell r="L46" t="str">
            <v>RETRIBUCIONES EN ESPECIE  PERSONAL FUNCIONARIO</v>
          </cell>
          <cell r="N46" t="str">
            <v>PRESTACIONES MÉDICAS</v>
          </cell>
        </row>
        <row r="47">
          <cell r="H47" t="str">
            <v>3412 DEPORTE ESCOLAR Y ESCUELAS DEPORTIVAS</v>
          </cell>
          <cell r="L47" t="str">
            <v>RETRIBUCIONES EN ESPECIE PERSONAL LABORAL</v>
          </cell>
          <cell r="N47" t="str">
            <v>OTROS GASTOS SOCIALES</v>
          </cell>
        </row>
        <row r="48">
          <cell r="H48" t="str">
            <v>3421 INSTALACIONES DEPORTIVAS</v>
          </cell>
          <cell r="L48" t="str">
            <v>SEGURIDAD SOCIAL</v>
          </cell>
          <cell r="N48" t="str">
            <v>OTROS GASTOS SOCIALES</v>
          </cell>
        </row>
        <row r="49">
          <cell r="H49" t="str">
            <v>4331 DESARROLLO EMPRESARIAL Y COMERCIO</v>
          </cell>
          <cell r="L49" t="str">
            <v>SEGUROS</v>
          </cell>
          <cell r="N49" t="str">
            <v>ARRENDAMIENTOS DE TERRENOS Y BIENES NATURALES</v>
          </cell>
        </row>
        <row r="50">
          <cell r="H50" t="str">
            <v>4411 TRANSPORTE</v>
          </cell>
          <cell r="L50" t="str">
            <v>SEGUROS</v>
          </cell>
          <cell r="N50" t="str">
            <v>ARRENDAMIENTO DE EDIFICIOS Y OTRAS CONSTRUCCIONES</v>
          </cell>
        </row>
        <row r="51">
          <cell r="H51" t="str">
            <v>4631 INNOVACIÓN TECNOLÓGICA Y AUDIOVISUAL</v>
          </cell>
          <cell r="L51" t="str">
            <v>TRANSPORTE DEL PERSONAL</v>
          </cell>
          <cell r="N51" t="str">
            <v>ARRENDAMIENTOS DE MAQUINARIA, INSTALACIONES Y UTILLAJE</v>
          </cell>
        </row>
        <row r="52">
          <cell r="H52" t="str">
            <v>4931 CONSUMO OMIC</v>
          </cell>
          <cell r="N52" t="str">
            <v>ARRENDAMIENTOS DE MATERIAL DE TRANSPORTE</v>
          </cell>
        </row>
        <row r="53">
          <cell r="H53" t="str">
            <v>9121 GOBIERNO MUNICIPAL</v>
          </cell>
          <cell r="N53" t="str">
            <v>ARRENDAMIENTO DE MOBILIARIO Y ENSERES</v>
          </cell>
        </row>
        <row r="54">
          <cell r="H54" t="str">
            <v>9122 SECRETARIA DEL PLENO</v>
          </cell>
          <cell r="N54" t="str">
            <v>ARRENDAMIENTOS DE EQUIPOS PARA PROCESOS DE INFORMACIÓN</v>
          </cell>
        </row>
        <row r="55">
          <cell r="H55" t="str">
            <v>9123 PRESIDENCIA</v>
          </cell>
          <cell r="N55" t="str">
            <v>ARRENDAMIENTOS DE OTRO INMOVILIZADO MATERIAL</v>
          </cell>
        </row>
        <row r="56">
          <cell r="H56" t="str">
            <v>9124 PROTOCOLO</v>
          </cell>
          <cell r="N56" t="str">
            <v>CÁNONES</v>
          </cell>
        </row>
        <row r="57">
          <cell r="H57" t="str">
            <v>9125 RELACIONES INSTITUCIONALES</v>
          </cell>
          <cell r="N57" t="str">
            <v>REP. MTO. Y CONSERV. INFRAESTRUCTURA Y BIENES NATURALES</v>
          </cell>
        </row>
        <row r="58">
          <cell r="H58" t="str">
            <v>9201 ORGANIZACION Y RR.HH.</v>
          </cell>
          <cell r="N58" t="str">
            <v>REP. MTO. Y CONSERV. EDIFICIOS Y OTRAS CONSTRUCCIONES</v>
          </cell>
        </row>
        <row r="59">
          <cell r="H59" t="str">
            <v>9202 SISTEMAS DE INFORMACIÓN</v>
          </cell>
          <cell r="N59" t="str">
            <v>REP. MTO. Y CONSERV. MAQUINARIA, INSTALACIONES Y UTILLAJE</v>
          </cell>
        </row>
        <row r="60">
          <cell r="H60" t="str">
            <v>9203 REGIMEN INTERIOR Y FORMACIÓN</v>
          </cell>
          <cell r="N60" t="str">
            <v>REP. MTO. Y CONSERV. MATERIAL DE TRANSPORTE</v>
          </cell>
        </row>
        <row r="61">
          <cell r="H61" t="str">
            <v>9204 PARQUE MOVIL</v>
          </cell>
          <cell r="N61" t="str">
            <v>REP. MTO. Y CONSERV. MOBILIARIO Y ENSERES</v>
          </cell>
        </row>
        <row r="62">
          <cell r="H62" t="str">
            <v>9205 MANTENIMIENTO DE EDIFICIOS</v>
          </cell>
          <cell r="N62" t="str">
            <v>REP. MTO. Y CONSERV. EQUIPOS PARA PROCESOS DE INFORMACIÓN</v>
          </cell>
        </row>
        <row r="63">
          <cell r="H63" t="str">
            <v>9206 CONTRATACION</v>
          </cell>
          <cell r="N63" t="str">
            <v>REP. MTO. Y CONSERV. DE OTRO INMOVILIZADO MATERIAL</v>
          </cell>
        </row>
        <row r="64">
          <cell r="H64" t="str">
            <v>9207 COMPRAS</v>
          </cell>
          <cell r="N64" t="str">
            <v>MATERIAL DE OFICINA ORDINARIO NO INVENTARIABLE</v>
          </cell>
        </row>
        <row r="65">
          <cell r="H65" t="str">
            <v>9208 SERVICIO DE PREVENCION</v>
          </cell>
          <cell r="N65" t="str">
            <v>PRENSA, REVISTAS, LIBROS Y OTRAS PUBLICACIONES</v>
          </cell>
        </row>
        <row r="66">
          <cell r="H66" t="str">
            <v>9209 ASESORÍA JURÍDICA</v>
          </cell>
          <cell r="N66" t="str">
            <v>MATERIAL INFORMÁTICO NO INVENTARIABLE</v>
          </cell>
        </row>
        <row r="67">
          <cell r="H67" t="str">
            <v>9221 GABINETE DE PRENSA</v>
          </cell>
          <cell r="N67" t="str">
            <v>ENERGÍA ELÉCTRICA</v>
          </cell>
        </row>
        <row r="68">
          <cell r="H68" t="str">
            <v>9222 COMUNICACION</v>
          </cell>
          <cell r="N68" t="str">
            <v>AGUA</v>
          </cell>
        </row>
        <row r="69">
          <cell r="H69" t="str">
            <v>9223 ARCHIVO MUNICIPAL</v>
          </cell>
          <cell r="N69" t="str">
            <v>GAS</v>
          </cell>
        </row>
        <row r="70">
          <cell r="H70" t="str">
            <v>9241 PARTICIPACION CIUDADANA</v>
          </cell>
          <cell r="N70" t="str">
            <v>COMBUSTIBLES Y CARBURANTES</v>
          </cell>
        </row>
        <row r="71">
          <cell r="H71" t="str">
            <v>9251 CALIDAD</v>
          </cell>
          <cell r="N71" t="str">
            <v>VESTUARIO</v>
          </cell>
        </row>
        <row r="72">
          <cell r="H72" t="str">
            <v>9311 INTERVENCION</v>
          </cell>
          <cell r="N72" t="str">
            <v>PRODUCTOS ALIMENTICIOS</v>
          </cell>
        </row>
        <row r="73">
          <cell r="H73" t="str">
            <v>9312 GESTION PRESUPUESTARIA Y SUBVENCIONES</v>
          </cell>
          <cell r="N73" t="str">
            <v>PRODUCTOS FARMACÉUTICOS Y MATERIAL SANITARIO</v>
          </cell>
        </row>
        <row r="74">
          <cell r="H74" t="str">
            <v>9313 GESTION CONTABLE</v>
          </cell>
          <cell r="N74" t="str">
            <v>PRODUCTOS DE LIMPIEZA Y ASEO</v>
          </cell>
        </row>
        <row r="75">
          <cell r="H75" t="str">
            <v>9321 GESTION TRIBUTARIA Y RECAUDACION</v>
          </cell>
          <cell r="N75" t="str">
            <v>SUMINISTROS DE REPUESTOS DE MAQUINARIA, UTILLAJE Y ELEMENTOS DE TRANSPORTE</v>
          </cell>
        </row>
        <row r="76">
          <cell r="H76" t="str">
            <v>9322 TRIBUNAL ECONÓMICO-ADMINISTRATIVO</v>
          </cell>
          <cell r="N76" t="str">
            <v>PLANTAS Y ESPECIES VEGETALES</v>
          </cell>
        </row>
        <row r="77">
          <cell r="H77" t="str">
            <v>9331 PATRIMONIO</v>
          </cell>
          <cell r="N77" t="str">
            <v>MANUTENCIÓN DE ANIMALES</v>
          </cell>
        </row>
        <row r="78">
          <cell r="H78" t="str">
            <v>9341 TESORERIA</v>
          </cell>
          <cell r="N78" t="str">
            <v>MUNICIONES</v>
          </cell>
        </row>
        <row r="79">
          <cell r="H79" t="str">
            <v>2111.PENSIONES</v>
          </cell>
          <cell r="N79" t="str">
            <v>MATERIAL DEPORTIVO</v>
          </cell>
        </row>
        <row r="80">
          <cell r="H80" t="str">
            <v>2211. PRESTACIONES SOCIALES A EMPLEADOS</v>
          </cell>
          <cell r="N80" t="str">
            <v>PRODUCTOS PARA PREVENCION DE INFECCIONES</v>
          </cell>
        </row>
        <row r="81">
          <cell r="H81" t="str">
            <v>3239. ESCUELA DE MÚSICA</v>
          </cell>
          <cell r="N81" t="str">
            <v>OTROS SUMINISTROS</v>
          </cell>
        </row>
        <row r="82">
          <cell r="H82" t="str">
            <v>3302. SERVICIOS GENERALES</v>
          </cell>
          <cell r="N82" t="str">
            <v>SERVICIOS DE TELECOMUNICACIONES</v>
          </cell>
        </row>
        <row r="83">
          <cell r="H83" t="str">
            <v>3341. PROGRAMACIÓN DE ACTIVIDADES</v>
          </cell>
          <cell r="N83" t="str">
            <v>POSTALES</v>
          </cell>
        </row>
        <row r="84">
          <cell r="H84" t="str">
            <v>3351. MIRA TEATRO</v>
          </cell>
          <cell r="N84" t="str">
            <v>TELEGRÁFICAS</v>
          </cell>
        </row>
        <row r="85">
          <cell r="N85" t="str">
            <v>INFORMÁTICAS</v>
          </cell>
        </row>
        <row r="86">
          <cell r="N86" t="str">
            <v>TELEX Y TELEFAX</v>
          </cell>
        </row>
        <row r="87">
          <cell r="N87" t="str">
            <v>OTROS GASTOS DE COMUNICACIONES</v>
          </cell>
        </row>
        <row r="88">
          <cell r="N88" t="str">
            <v>TRANSPORTES</v>
          </cell>
        </row>
        <row r="89">
          <cell r="N89" t="str">
            <v>PRIMAS DE SEGUROS DE EDIFICIOS Y LOCALES</v>
          </cell>
        </row>
        <row r="90">
          <cell r="N90" t="str">
            <v>PRIMAS DE SEGUROS DE VEHICULOS</v>
          </cell>
        </row>
        <row r="91">
          <cell r="N91" t="str">
            <v>PRIMAS DE SEGUROS DE OTRO INMOVILIZADO</v>
          </cell>
        </row>
        <row r="92">
          <cell r="N92" t="str">
            <v>PRIMAS DE SEGUROS DE OTROS RIESGOS</v>
          </cell>
        </row>
        <row r="93">
          <cell r="N93" t="str">
            <v>TRIBUTOS ESTATALES</v>
          </cell>
        </row>
        <row r="94">
          <cell r="N94" t="str">
            <v>TRIBUTOS DE LAS COMUNIDADES AUTÓNOMAS</v>
          </cell>
        </row>
        <row r="95">
          <cell r="N95" t="str">
            <v>TRIBUTOS DE LAS ENTIDADES LOCALES</v>
          </cell>
        </row>
        <row r="96">
          <cell r="N96" t="str">
            <v>I.A.E.</v>
          </cell>
        </row>
        <row r="97">
          <cell r="N97" t="str">
            <v>ICIO</v>
          </cell>
        </row>
        <row r="98">
          <cell r="N98" t="str">
            <v>LICENCIAS URBANISTICAS</v>
          </cell>
        </row>
        <row r="99">
          <cell r="N99" t="str">
            <v>TASA ELIMINACION DE RESIDUOS</v>
          </cell>
        </row>
        <row r="100">
          <cell r="N100" t="str">
            <v>TASA POR SERVICIO DE INCENDIOS</v>
          </cell>
        </row>
        <row r="101">
          <cell r="N101" t="str">
            <v>ATENCIONES PROTOCOLARIAS Y REPRESENTATIVAS</v>
          </cell>
        </row>
        <row r="102">
          <cell r="N102" t="str">
            <v>PUBLICIDAD Y PROPAGANDA</v>
          </cell>
        </row>
        <row r="103">
          <cell r="N103" t="str">
            <v>PUBLICACIÓN EN DIARIOS OFICIALES</v>
          </cell>
        </row>
        <row r="104">
          <cell r="N104" t="str">
            <v>PUBLICACIÓN EN DIARIOS OFICIALES</v>
          </cell>
        </row>
        <row r="105">
          <cell r="N105" t="str">
            <v>JURÍDICOS, CONTENCIOSOS</v>
          </cell>
        </row>
        <row r="106">
          <cell r="N106" t="str">
            <v>CUOTAS ENTIDADES URBANISTICAS</v>
          </cell>
        </row>
        <row r="107">
          <cell r="N107" t="str">
            <v>REUNIONES, CONFERENCIAS Y CURSOS</v>
          </cell>
        </row>
        <row r="108">
          <cell r="N108" t="str">
            <v>OPOSICIONES Y PRUEBAS SELECTIVAS</v>
          </cell>
        </row>
        <row r="109">
          <cell r="N109" t="str">
            <v>FESTEJOS POPULARES</v>
          </cell>
        </row>
        <row r="110">
          <cell r="N110" t="str">
            <v>ACTIVIDADES CULTURALES Y DEPORTIVAS</v>
          </cell>
        </row>
        <row r="111">
          <cell r="N111" t="str">
            <v>EXCURSIONES</v>
          </cell>
        </row>
        <row r="112">
          <cell r="N112" t="str">
            <v>EDICION DE PUBLICACIONES</v>
          </cell>
        </row>
        <row r="113">
          <cell r="N113" t="str">
            <v>GASTOS CERTAMEN LITERARIO</v>
          </cell>
        </row>
        <row r="114">
          <cell r="N114" t="str">
            <v>MATERIAL DIDACTICO</v>
          </cell>
        </row>
        <row r="115">
          <cell r="N115" t="str">
            <v>COLABORACIONES LITERARIAS Y PERIODISTICAS</v>
          </cell>
        </row>
        <row r="116">
          <cell r="N116" t="str">
            <v>CUOTAS FEDERACION MUNICIPIOS</v>
          </cell>
        </row>
        <row r="117">
          <cell r="N117" t="str">
            <v>EXPOSICIONES Y CONGRESOS</v>
          </cell>
        </row>
        <row r="118">
          <cell r="N118" t="str">
            <v>INDEMNIZACIONES VARIAS</v>
          </cell>
        </row>
        <row r="119">
          <cell r="N119" t="str">
            <v>OTRAS ACTIVIDADES DEPORTIVAS</v>
          </cell>
        </row>
        <row r="120">
          <cell r="N120" t="str">
            <v>RENOVACIONES DE CARNETS DE CONDUCIR</v>
          </cell>
        </row>
        <row r="121">
          <cell r="N121" t="str">
            <v>CUOTA INSCRIPCION ASOCIACIONES</v>
          </cell>
        </row>
        <row r="122">
          <cell r="N122" t="str">
            <v>OTROS GASTOS DIVERSOS</v>
          </cell>
        </row>
        <row r="123">
          <cell r="N123" t="str">
            <v>T.R.O.E. LIMPIEZA Y ASEO</v>
          </cell>
        </row>
        <row r="124">
          <cell r="N124" t="str">
            <v>T.R.O.E. SEGURIDAD</v>
          </cell>
        </row>
        <row r="125">
          <cell r="N125" t="str">
            <v>T.R.O.E. VALORACIONES Y PERITAJES</v>
          </cell>
        </row>
        <row r="126">
          <cell r="N126" t="str">
            <v>T.R.O.E. TRATAMIENTO Y PREVENCION DE LA DROGA</v>
          </cell>
        </row>
        <row r="127">
          <cell r="N127" t="str">
            <v>T.R.O.E. CUSTODIA, DEPÓSITOS Y ALMACENAJE</v>
          </cell>
        </row>
        <row r="128">
          <cell r="N128" t="str">
            <v>T.R.O.E. PROCESOS ELECTORALES</v>
          </cell>
        </row>
        <row r="129">
          <cell r="N129" t="str">
            <v>T.R.O.E. ESTUDIOS Y TRABAJOS TÉCNICOS</v>
          </cell>
        </row>
        <row r="130">
          <cell r="N130" t="str">
            <v>T.R.O.E. DEPURACION DE AGUAS</v>
          </cell>
        </row>
        <row r="131">
          <cell r="N131" t="str">
            <v>T.R.O.E. SERVICIOS DE RECAUDACIÓN A FAVOR DE LA ENTIDAD</v>
          </cell>
        </row>
        <row r="132">
          <cell r="N132" t="str">
            <v>T.R.O.E. SERVICIOS VARIOS</v>
          </cell>
        </row>
        <row r="133">
          <cell r="N133" t="str">
            <v>T.R.O.E. SERVICIO UVI MÓVIL</v>
          </cell>
        </row>
        <row r="134">
          <cell r="N134" t="str">
            <v>T.R.O.E. OTROS SERVICIOS DEPORTIVOS</v>
          </cell>
        </row>
        <row r="135">
          <cell r="N135" t="str">
            <v>T.R.O.E. RECOGIDA Y CUSTODIA DE ANIMALES</v>
          </cell>
        </row>
        <row r="136">
          <cell r="N136" t="str">
            <v>T.R.O.E. OTROS SERVICIOS CULTURALES</v>
          </cell>
        </row>
        <row r="137">
          <cell r="N137" t="str">
            <v>T.R.O.E. DESINFECCIÓN, DESINSECCIÓN, DESPARASITACION</v>
          </cell>
        </row>
        <row r="138">
          <cell r="N138" t="str">
            <v>T.R.O.E. SERVICIOS MÉDICOS</v>
          </cell>
        </row>
        <row r="139">
          <cell r="N139" t="str">
            <v>T.R.O.E. SERVICIOS DE GRÚA</v>
          </cell>
        </row>
        <row r="140">
          <cell r="N140" t="str">
            <v>T.R.O.E. MANTENIMIENTO DE PARQUES</v>
          </cell>
        </row>
        <row r="141">
          <cell r="N141" t="str">
            <v>T.R.O.E. MANTENIMIENTO DE ALCANTARILLADO</v>
          </cell>
        </row>
        <row r="142">
          <cell r="N142" t="str">
            <v>T.R.O.E. MANTENIMIENTO DE LA RED TELEFÓNCIA</v>
          </cell>
        </row>
        <row r="143">
          <cell r="N143" t="str">
            <v>T.R.O.E. MANTENIMIENTO DE FUENTES PÚBLICAS</v>
          </cell>
        </row>
        <row r="144">
          <cell r="N144" t="str">
            <v>T.R.O.E. MANTENIMIENTO DE CLIMATIZACIÓN DE EDIFICIOS</v>
          </cell>
        </row>
        <row r="145">
          <cell r="N145" t="str">
            <v>T.R.O.E. DISTRIBUCIÓN DE PUBLICACIONES</v>
          </cell>
        </row>
        <row r="146">
          <cell r="N146" t="str">
            <v>T.R.O.E. MANTENIMIENTO DE VÍAS PÚBLICAS</v>
          </cell>
        </row>
        <row r="147">
          <cell r="N147" t="str">
            <v>T.R.O.E. SERVICIO DE AYUDA A DOMICILIO</v>
          </cell>
        </row>
        <row r="148">
          <cell r="N148" t="str">
            <v>T.R.O.E. MANTENIMIENTO DE ZONAS FORESTALES</v>
          </cell>
        </row>
        <row r="149">
          <cell r="N149" t="str">
            <v>T.R.O.E. SERVICIOS DE SEGURIDAD EN EL TRABAJO</v>
          </cell>
        </row>
        <row r="150">
          <cell r="N150" t="str">
            <v>T.R.O.E. SERVICIO DE EDUCACIÓN INFANTIL</v>
          </cell>
        </row>
        <row r="151">
          <cell r="N151" t="str">
            <v>T.R.O.E. PUBLICACIONES</v>
          </cell>
        </row>
        <row r="152">
          <cell r="N152" t="str">
            <v>T.R.O.E. OTROS SERVICIOS EDUCATIVOS</v>
          </cell>
        </row>
        <row r="153">
          <cell r="N153" t="str">
            <v>T.R.O.E. SERVICIOS</v>
          </cell>
        </row>
        <row r="154">
          <cell r="N154" t="str">
            <v>T.R.O.E. MANTENIMIENTO DE ASCENSORS</v>
          </cell>
        </row>
        <row r="155">
          <cell r="N155" t="str">
            <v>T.R.O.E. TELEASISTENCIA</v>
          </cell>
        </row>
        <row r="156">
          <cell r="N156" t="str">
            <v>T.R.O.E. CURSOS A MAYORES</v>
          </cell>
        </row>
        <row r="157">
          <cell r="N157" t="str">
            <v>T.R.O.E. ACTIVIDADES DE PREVENCIÓN</v>
          </cell>
        </row>
        <row r="158">
          <cell r="N158" t="str">
            <v>T.R.O.E. ELIMINACIÓN DE BARRERAS ARQUITECTÓNICAS</v>
          </cell>
        </row>
        <row r="159">
          <cell r="N159" t="str">
            <v>T.R.O.E. SERVICIOS INFORMÁTICOS</v>
          </cell>
        </row>
        <row r="160">
          <cell r="N160" t="str">
            <v>T.R.O.E. PREVENCIÓN Y PROMOCIÓN DE LA SALUD</v>
          </cell>
        </row>
        <row r="161">
          <cell r="N161" t="str">
            <v>T.R.O.E. SERVICIOS DE PRENSA</v>
          </cell>
        </row>
        <row r="162">
          <cell r="N162" t="str">
            <v>OTROS TRABAJOS REALIZADOS POR OTRAS EMPRESAS Y PROFESIONALES</v>
          </cell>
        </row>
        <row r="163">
          <cell r="N163" t="str">
            <v>DIETAS DE LOS MIEMBROS DE ÓRGANOS DE GOBIERNO</v>
          </cell>
        </row>
        <row r="164">
          <cell r="N164" t="str">
            <v>DIETAS DEL PERSONAL DIRECTIVO</v>
          </cell>
        </row>
        <row r="165">
          <cell r="N165" t="str">
            <v>DIETAS DEL PERSONAL NO DIRECTIVO</v>
          </cell>
        </row>
        <row r="166">
          <cell r="N166" t="str">
            <v>DIETAS DEL PERSONAL NO DIRECTIVO</v>
          </cell>
        </row>
        <row r="167">
          <cell r="N167" t="str">
            <v>LOCOMOCIÓN DE LOS MIEMBROS DE ÓRGANO DE GOBIERNO</v>
          </cell>
        </row>
        <row r="168">
          <cell r="N168" t="str">
            <v>LOCOMOCIÓN DEL PERSONAL DIRECTIVO</v>
          </cell>
        </row>
        <row r="169">
          <cell r="N169" t="str">
            <v>LOCOMOCIÓN DEL PERSONAL NO DIRECTIVO</v>
          </cell>
        </row>
        <row r="170">
          <cell r="N170" t="str">
            <v>OTRAS INDEMNIZACIÓN MIEMBROS ÓRGANOS DE GOBIERNO</v>
          </cell>
        </row>
        <row r="171">
          <cell r="N171" t="str">
            <v>OTRAS INDEMNIZACIONES PERSONAL DIRECTIVO</v>
          </cell>
        </row>
        <row r="172">
          <cell r="N172" t="str">
            <v>OTRAS INDEMNIZACIONES PERSONAL NO DIRECTIVO</v>
          </cell>
        </row>
        <row r="173">
          <cell r="N173" t="str">
            <v>GASTOS EN PUBLICACIONES INSTITUCIONALES</v>
          </cell>
        </row>
        <row r="174">
          <cell r="N174" t="str">
            <v>INTERESES DE EMPRESTITOS</v>
          </cell>
        </row>
        <row r="175">
          <cell r="N175" t="str">
            <v>GASTOS DE EMISION DE EMPRESTITOS</v>
          </cell>
        </row>
        <row r="176">
          <cell r="N176" t="str">
            <v>INTERESES DE PRESTAMOS BANCARIOS</v>
          </cell>
        </row>
        <row r="177">
          <cell r="N177" t="str">
            <v>INTERESES DE DEUDAS CON EMPRESAS DEL GRUPO</v>
          </cell>
        </row>
        <row r="178">
          <cell r="N178" t="str">
            <v>INTERESES OPERACIONES DE TESORERÍA</v>
          </cell>
        </row>
        <row r="179">
          <cell r="N179" t="str">
            <v>GASTOS FORMALIZACION, MODIFICACION Y CANCELACION</v>
          </cell>
        </row>
        <row r="180">
          <cell r="N180" t="str">
            <v>INTERESES DE DEUDA EXTERIOR</v>
          </cell>
        </row>
        <row r="181">
          <cell r="N181" t="str">
            <v>GASTOS DE EMISION, MODIFICACIÓN Y CANCELACIÓN DEUDA EXTERIOR</v>
          </cell>
        </row>
        <row r="182">
          <cell r="N182" t="str">
            <v>DIFERENCIAS DE CAMBIO DEUDA EXTERIOR</v>
          </cell>
        </row>
        <row r="183">
          <cell r="N183" t="str">
            <v>INTERESES DE PRESTAMOS DEL EXTERIOR</v>
          </cell>
        </row>
        <row r="184">
          <cell r="N184" t="str">
            <v>GASTOS DE FORMALIZACIÓN, MODIFICACIÓN Y CANCELACIÓN PRESTAMOS EXTERI</v>
          </cell>
        </row>
        <row r="185">
          <cell r="N185" t="str">
            <v>DIFERENCIAS DE CAMBIO PRESTAMOS EXTERIOR</v>
          </cell>
        </row>
        <row r="186">
          <cell r="N186" t="str">
            <v>INTERESES DE DEMORA</v>
          </cell>
        </row>
        <row r="187">
          <cell r="N187" t="str">
            <v>SERVICIOS BANCARIOS Y SIMILARES</v>
          </cell>
        </row>
        <row r="188">
          <cell r="N188" t="str">
            <v>TRANSFERENCIAS CORRIENTES A PATRONATOS</v>
          </cell>
        </row>
        <row r="189">
          <cell r="N189" t="str">
            <v>TRANSF. CORRIENTES A LA ADMON. GRAL. DEL ESTADO</v>
          </cell>
        </row>
        <row r="190">
          <cell r="N190" t="str">
            <v>TRANSFERENCIAS CORRIENTES AL SERVICIO PÚBLICO DE EMPLEO ESTATAL</v>
          </cell>
        </row>
        <row r="191">
          <cell r="N191" t="str">
            <v>TRANSFERENCIAS CORRIENTES A OTROS ORGANISMOS AUTÓNOMOS</v>
          </cell>
        </row>
        <row r="192">
          <cell r="N192" t="str">
            <v>SUBVENCIONES PARA EL FOMENTO DEL EMPLEO</v>
          </cell>
        </row>
        <row r="193">
          <cell r="N193" t="str">
            <v>SUBVENCIONES PARA BONIFICACIONES DE INTERESES Y PRIMAS DE SEGUROS</v>
          </cell>
        </row>
        <row r="194">
          <cell r="N194" t="str">
            <v>SUBVENCIONES PARA REDUCIR EL PRECIO A PAGAR POR LOS CONSUMIDORES</v>
          </cell>
        </row>
        <row r="195">
          <cell r="N195" t="str">
            <v>OTRAS SUBVENCIONES A SOCIEDADES MERCANTILES ESTATALES, ENTIDADES PÚBLICAS Y OTROS ORGANISMOS PÚBLICOS</v>
          </cell>
        </row>
        <row r="196">
          <cell r="N196" t="str">
            <v>OTRAS SUBVENCIONES A SOCIEDADES MERCANTILES ESTATALES, ENTIDADES PÚBLICAS Y OTROS ORGANISMOS PÚBLICOS</v>
          </cell>
        </row>
        <row r="197">
          <cell r="N197" t="str">
            <v>TRANSF. CORRIENTES A LA SEGURIDAD SOCIAL</v>
          </cell>
        </row>
        <row r="198">
          <cell r="N198" t="str">
            <v>OTRAS TRANSFERENCIAS</v>
          </cell>
        </row>
        <row r="199">
          <cell r="N199" t="str">
            <v>TRANSF. DE LAS ENT. LOCALES A OOAA COMERCIALES, INDUSTRIALES, FINANC</v>
          </cell>
        </row>
        <row r="200">
          <cell r="N200" t="str">
            <v>APORTACION A SOCIEDADES MERCANTILES MUNICIPAL</v>
          </cell>
        </row>
        <row r="201">
          <cell r="N201" t="str">
            <v>TRANSFERENCIAS CORRIENTES A LA C.A.M.</v>
          </cell>
        </row>
        <row r="202">
          <cell r="N202" t="str">
            <v>A ORGANISMOS AUTONOMOS ADMINISTRATIVOS</v>
          </cell>
        </row>
        <row r="203">
          <cell r="N203" t="str">
            <v>SUBVENCIONES PARA EL FOMENTO DEL EMPLEO</v>
          </cell>
        </row>
        <row r="204">
          <cell r="N204" t="str">
            <v>SUBVENCIONES PARA BONIFICACIONES DE INTERESES Y PRIMAS DE SEGUROS</v>
          </cell>
        </row>
        <row r="205">
          <cell r="N205" t="str">
            <v>SUBVENCIONES PARA REDUCIR EL PRECIO A PAGAR POR LOS CONSUMIDORES</v>
          </cell>
        </row>
        <row r="206">
          <cell r="N206" t="str">
            <v>OTRAS SUBVENCIONES A SOCIEDADES MERCANTILES ESTATALES, ENTIDADES PÚBLICAS Y OTROS ORGANISMOS PÚBLICOS</v>
          </cell>
        </row>
        <row r="207">
          <cell r="N207" t="str">
            <v>OTRAS SUBVENCIONES A SOCIEDADES MERCANTILES ESTATALES, ENTIDADES PÚBLICAS Y OTROS ORGANISMOS PÚBLICOS</v>
          </cell>
        </row>
        <row r="208">
          <cell r="N208" t="str">
            <v>A DIPUTACIONES, CONSEJOS Y CABILDOS INSULARES</v>
          </cell>
        </row>
        <row r="209">
          <cell r="N209" t="str">
            <v>A AYUNTAMIENTOS</v>
          </cell>
        </row>
        <row r="210">
          <cell r="N210" t="str">
            <v>A MANCOMUNIDADES</v>
          </cell>
        </row>
        <row r="211">
          <cell r="N211" t="str">
            <v>A AREAS METROPOLITANAS</v>
          </cell>
        </row>
        <row r="212">
          <cell r="N212" t="str">
            <v>A COMARCAS</v>
          </cell>
        </row>
        <row r="213">
          <cell r="N213" t="str">
            <v>A OTRAS ENTIDADES QUE AGRUPEN MUNICIPIOS</v>
          </cell>
        </row>
        <row r="214">
          <cell r="N214" t="str">
            <v>A CONSORCIOS</v>
          </cell>
        </row>
        <row r="215">
          <cell r="N215" t="str">
            <v>A ENTIDALES LOCALES MENORES</v>
          </cell>
        </row>
        <row r="216">
          <cell r="N216" t="str">
            <v>A EMPRESAS PRIVADAS</v>
          </cell>
        </row>
        <row r="217">
          <cell r="N217" t="str">
            <v>OTRAS AYUDAS BENEFICAS</v>
          </cell>
        </row>
        <row r="218">
          <cell r="N218" t="str">
            <v>AYUDAS PARA TRANSPORTE</v>
          </cell>
        </row>
        <row r="219">
          <cell r="N219" t="str">
            <v>AYUDAS PARA MANUTENCION</v>
          </cell>
        </row>
        <row r="220">
          <cell r="N220" t="str">
            <v>AYUDAS PARA EDUCACION</v>
          </cell>
        </row>
        <row r="221">
          <cell r="N221" t="str">
            <v>AYUDAS A DOMICILIO</v>
          </cell>
        </row>
        <row r="222">
          <cell r="N222" t="str">
            <v>AYUDAS A CRUZ ROJA</v>
          </cell>
        </row>
        <row r="223">
          <cell r="N223" t="str">
            <v>EMERGENCIA SOCIAL</v>
          </cell>
        </row>
        <row r="224">
          <cell r="N224" t="str">
            <v>AYUDAS ECONOMICAS</v>
          </cell>
        </row>
        <row r="225">
          <cell r="N225" t="str">
            <v>AYUDA APOYO A MAYORES</v>
          </cell>
        </row>
        <row r="226">
          <cell r="N226" t="str">
            <v>CONVENIO AECC-CUIDADOS PALIATIVOS</v>
          </cell>
        </row>
        <row r="227">
          <cell r="N227" t="str">
            <v>OTROS CONVENIOS</v>
          </cell>
        </row>
        <row r="228">
          <cell r="N228" t="str">
            <v>PREMIOS, BECAS Y PENSIONES ESTUDIOS</v>
          </cell>
        </row>
        <row r="229">
          <cell r="N229" t="str">
            <v>OTRAS AYUDAS NO BENEFICAS</v>
          </cell>
        </row>
        <row r="230">
          <cell r="N230" t="str">
            <v>AYUDAS VIAJES Y EXCURSIONES</v>
          </cell>
        </row>
        <row r="231">
          <cell r="N231" t="str">
            <v>AYUDAS PARA MEJORAS EDUCATIVAS</v>
          </cell>
        </row>
        <row r="232">
          <cell r="N232" t="str">
            <v>AYUDAS PROMOCION DE LA MUJER</v>
          </cell>
        </row>
        <row r="233">
          <cell r="N233" t="str">
            <v>A ASOCIACIONES DE VECINOS</v>
          </cell>
        </row>
        <row r="234">
          <cell r="N234" t="str">
            <v>A ASOCIACIONES CULTURALES Y DEPORTIVAS</v>
          </cell>
        </row>
        <row r="235">
          <cell r="N235" t="str">
            <v>A ASOCIACIONES DEPORTIVAS, COMPETICIONES Y OTROS</v>
          </cell>
        </row>
        <row r="236">
          <cell r="N236" t="str">
            <v>A GRUPOS POLITICOS</v>
          </cell>
        </row>
        <row r="237">
          <cell r="N237" t="str">
            <v>AYUDAS AL VOLUNTARIADO</v>
          </cell>
        </row>
        <row r="238">
          <cell r="N238" t="str">
            <v>A JOVENES</v>
          </cell>
        </row>
        <row r="239">
          <cell r="N239" t="str">
            <v>A OTRAS INSTITUCIONES</v>
          </cell>
        </row>
        <row r="240">
          <cell r="N240" t="str">
            <v>AYUDAS AL EXTERIOR</v>
          </cell>
        </row>
        <row r="241">
          <cell r="N241" t="str">
            <v>INV. NUEVA. INVERSIONES EN TERRENOS</v>
          </cell>
        </row>
        <row r="242">
          <cell r="N242" t="str">
            <v>INV. NUEVA. DIVERSAS</v>
          </cell>
        </row>
        <row r="243">
          <cell r="N243" t="str">
            <v>INV. NUEVA. COLECTORES</v>
          </cell>
        </row>
        <row r="244">
          <cell r="N244" t="str">
            <v>INV. NUEVA. ENTUBAMIENTO DE ARROYOS</v>
          </cell>
        </row>
        <row r="245">
          <cell r="N245" t="str">
            <v>INV. NUEVA. POZOS</v>
          </cell>
        </row>
        <row r="246">
          <cell r="N246" t="str">
            <v>INV. NUEVA. APARCAMIENTOS</v>
          </cell>
        </row>
        <row r="247">
          <cell r="N247" t="str">
            <v>INV. NUEVA. LUMINARIAS</v>
          </cell>
        </row>
        <row r="248">
          <cell r="L248" t="str">
            <v>ADMINISTRATIVOS</v>
          </cell>
          <cell r="N248" t="str">
            <v>INV. NUEVA. SEÑALIZACIONES</v>
          </cell>
        </row>
        <row r="249">
          <cell r="L249" t="str">
            <v>APLICACIONES INFORMATICAS</v>
          </cell>
          <cell r="N249" t="str">
            <v>INV. NUEVA. PAPELERAS Y CONTENEDORES</v>
          </cell>
        </row>
        <row r="250">
          <cell r="L250" t="str">
            <v>ARMAMENTO</v>
          </cell>
          <cell r="N250" t="str">
            <v>INV. NUEVA. URBANIZACION DE VIAS Y PLAZAS PUBLICAS</v>
          </cell>
        </row>
        <row r="251">
          <cell r="L251" t="str">
            <v>CARTOGRAFIA URBANA</v>
          </cell>
          <cell r="N251" t="str">
            <v>INV. NUEVA. OPERACION ASFALTO</v>
          </cell>
        </row>
        <row r="252">
          <cell r="L252" t="str">
            <v>COMERCIALES</v>
          </cell>
          <cell r="N252" t="str">
            <v>INV. NUEVA. PARQUES</v>
          </cell>
        </row>
        <row r="253">
          <cell r="L253" t="str">
            <v>CULTURALES</v>
          </cell>
          <cell r="N253" t="str">
            <v>INV. NUEVA. AJARDINAMIENTOS</v>
          </cell>
        </row>
        <row r="254">
          <cell r="L254" t="str">
            <v>DEPORTIVOS</v>
          </cell>
          <cell r="N254" t="str">
            <v>INV. NUEVA. NICHOS Y SEPULTURAS</v>
          </cell>
        </row>
        <row r="255">
          <cell r="L255" t="str">
            <v>EDIFICIOS Y OTRAS CONSTRUCCIONES</v>
          </cell>
          <cell r="N255" t="str">
            <v>INV. NUEVA ENTERRAMIENTO LINEAS ELECTRICAS</v>
          </cell>
        </row>
        <row r="256">
          <cell r="L256" t="str">
            <v>EDUCATIVOS</v>
          </cell>
          <cell r="N256" t="str">
            <v>INV. REP. MOVIMIENTO DE TIERRAS</v>
          </cell>
        </row>
        <row r="257">
          <cell r="L257" t="str">
            <v>EQUIPOS DE OFICINA</v>
          </cell>
          <cell r="N257" t="str">
            <v>INV. REP. DIVERSAS</v>
          </cell>
        </row>
        <row r="258">
          <cell r="L258" t="str">
            <v>EQUIPOS DE OFICINA</v>
          </cell>
          <cell r="N258" t="str">
            <v>INV. REP. COLECTORES</v>
          </cell>
        </row>
        <row r="259">
          <cell r="L259" t="str">
            <v>EQUIPOS INFORMATICOS</v>
          </cell>
          <cell r="N259" t="str">
            <v>INV. REP. ENTUBAMIENTO DE ARROYOS</v>
          </cell>
        </row>
        <row r="260">
          <cell r="L260" t="str">
            <v>EQUIPOS INFORMATICOS</v>
          </cell>
          <cell r="N260" t="str">
            <v>INV. REP. POZOS</v>
          </cell>
        </row>
        <row r="261">
          <cell r="L261" t="str">
            <v>EQUIPOS PARA PROCESOS INFORMACION</v>
          </cell>
          <cell r="N261" t="str">
            <v>INV. REP. APARCAMIENTOS</v>
          </cell>
        </row>
        <row r="262">
          <cell r="L262" t="str">
            <v>EQUIPOS PROCESOS DE INFORMACION</v>
          </cell>
          <cell r="N262" t="str">
            <v>INV. REP. LUMINARIAS</v>
          </cell>
        </row>
        <row r="263">
          <cell r="L263" t="str">
            <v>GASTOS EN INVERSIONES DE BIENES PATRIMONIALES. TERRENOS Y BIENES NAT</v>
          </cell>
          <cell r="N263" t="str">
            <v>INV. REP. SEÑALIZACIONES</v>
          </cell>
        </row>
        <row r="264">
          <cell r="L264" t="str">
            <v>INDUSTRIALES</v>
          </cell>
          <cell r="N264" t="str">
            <v>INV. REP. PAPELERAS Y CONTENEDORES</v>
          </cell>
        </row>
        <row r="265">
          <cell r="L265" t="str">
            <v>INMOVILIZACIONES MATERIALES EN CURSO</v>
          </cell>
          <cell r="N265" t="str">
            <v>INV. REP. URBANIZACION DE VIAS Y PLAZAS PUBLICAS</v>
          </cell>
        </row>
        <row r="266">
          <cell r="L266" t="str">
            <v>INSTALACIONES DEPORTIVAS DEL PRADILLO</v>
          </cell>
          <cell r="N266" t="str">
            <v>INV. REP. OPERACION ASFALTO</v>
          </cell>
        </row>
        <row r="267">
          <cell r="L267" t="str">
            <v>INSTALACIONES DEPORTIVAS VARIAS</v>
          </cell>
          <cell r="N267" t="str">
            <v>INV. REP. PARQUES</v>
          </cell>
        </row>
        <row r="268">
          <cell r="L268" t="str">
            <v>INV. NUEVA ENTERRAMIENTO LINEAS ELECTRICAS</v>
          </cell>
          <cell r="N268" t="str">
            <v>INV. REP. AJARDINAMIENTOS</v>
          </cell>
        </row>
        <row r="269">
          <cell r="L269" t="str">
            <v>INV. NUEVA. ADMINISTRATIVOS</v>
          </cell>
          <cell r="N269" t="str">
            <v>INV. REP. NICHOS Y SEPULTURAS</v>
          </cell>
        </row>
        <row r="270">
          <cell r="L270" t="str">
            <v>INV. NUEVA. AJARDINAMIENTOS</v>
          </cell>
          <cell r="N270" t="str">
            <v>INV. REP. MOBILIARIO URBANO Y JUEGOS INFANTILES</v>
          </cell>
        </row>
        <row r="271">
          <cell r="L271" t="str">
            <v>INV. NUEVA. APARCAMIENTOS</v>
          </cell>
          <cell r="N271" t="str">
            <v>INV. REP. URBANIZACION DE VIAS Y PLAZAS PUBLICAS</v>
          </cell>
        </row>
        <row r="272">
          <cell r="L272" t="str">
            <v>INV. NUEVA. COLECTORES</v>
          </cell>
          <cell r="N272" t="str">
            <v>INV. NUEVA. TERRENOS Y BIENES NATURALES</v>
          </cell>
        </row>
        <row r="273">
          <cell r="L273" t="str">
            <v>INV. NUEVA. COMERCIALES</v>
          </cell>
          <cell r="N273" t="str">
            <v>INV. NUEVA. OTROS EDIFICIOS</v>
          </cell>
        </row>
        <row r="274">
          <cell r="L274" t="str">
            <v>INV. NUEVA. CULTURALES</v>
          </cell>
          <cell r="N274" t="str">
            <v>INV. NUEVA. ADMINISTRATIVOS</v>
          </cell>
        </row>
        <row r="275">
          <cell r="L275" t="str">
            <v>INV. NUEVA. DEPORTIVOS</v>
          </cell>
          <cell r="N275" t="str">
            <v>INV. NUEVA. COMERCIALES</v>
          </cell>
        </row>
        <row r="276">
          <cell r="L276" t="str">
            <v>INV. NUEVA. DIVERSAS</v>
          </cell>
          <cell r="N276" t="str">
            <v>INV. NUEVA. OTRAS CONSTRUCCIONES</v>
          </cell>
        </row>
        <row r="277">
          <cell r="L277" t="str">
            <v>INV. NUEVA. EDUCATIVOS</v>
          </cell>
          <cell r="N277" t="str">
            <v>INV. NUEVA. EDUCATIVOS</v>
          </cell>
        </row>
        <row r="278">
          <cell r="L278" t="str">
            <v>INV. NUEVA. ENTUBAMIENTO DE ARROYOS</v>
          </cell>
          <cell r="N278" t="str">
            <v>INV. NUEVA. SOCIALES</v>
          </cell>
        </row>
        <row r="279">
          <cell r="L279" t="str">
            <v>INV. NUEVA. INVERSIONES EN TERRENOS</v>
          </cell>
          <cell r="N279" t="str">
            <v>INV. NUEVA. SANITARIOS</v>
          </cell>
        </row>
        <row r="280">
          <cell r="L280" t="str">
            <v>INV. NUEVA. LUMINARIAS</v>
          </cell>
          <cell r="N280" t="str">
            <v>INV. NUEVA. CULTURALES</v>
          </cell>
        </row>
        <row r="281">
          <cell r="L281" t="str">
            <v>INV. NUEVA. NICHOS Y SEPULTURAS</v>
          </cell>
          <cell r="N281" t="str">
            <v>INV. NUEVA. DEPORTIVOS</v>
          </cell>
        </row>
        <row r="282">
          <cell r="L282" t="str">
            <v>INV. NUEVA. OPERACION ASFALTO</v>
          </cell>
          <cell r="N282" t="str">
            <v>OTRA MAQUINARIA</v>
          </cell>
        </row>
        <row r="283">
          <cell r="L283" t="str">
            <v>INV. NUEVA. OTRAS CONSTRUCCIONES</v>
          </cell>
          <cell r="N283" t="str">
            <v>OTRAS INSTALACIONES</v>
          </cell>
        </row>
        <row r="284">
          <cell r="L284" t="str">
            <v>INV. NUEVA. OTROS EDIFICIOS</v>
          </cell>
          <cell r="N284" t="str">
            <v>OTRO UTILLAJE</v>
          </cell>
        </row>
        <row r="285">
          <cell r="L285" t="str">
            <v>INV. NUEVA. PAPELERAS Y CONTENEDORES</v>
          </cell>
          <cell r="N285" t="str">
            <v>ARMAMENTO</v>
          </cell>
        </row>
        <row r="286">
          <cell r="L286" t="str">
            <v>INV. NUEVA. PARQUES</v>
          </cell>
          <cell r="N286" t="str">
            <v>MATERIAL DE TRANSPORTE</v>
          </cell>
        </row>
        <row r="287">
          <cell r="L287" t="str">
            <v>INV. NUEVA. POZOS</v>
          </cell>
          <cell r="N287" t="str">
            <v>MOBILIARIO Y ENSERES VARIOS</v>
          </cell>
        </row>
        <row r="288">
          <cell r="L288" t="str">
            <v>INV. NUEVA. SANITARIOS</v>
          </cell>
          <cell r="N288" t="str">
            <v>EQUIPOS DE OFICINA</v>
          </cell>
        </row>
        <row r="289">
          <cell r="L289" t="str">
            <v>INV. NUEVA. SEÑALIZACIONES</v>
          </cell>
          <cell r="N289" t="str">
            <v>EQUIPOS PROCESOS DE INFORMACION</v>
          </cell>
        </row>
        <row r="290">
          <cell r="L290" t="str">
            <v>INV. NUEVA. SOCIALES</v>
          </cell>
          <cell r="N290" t="str">
            <v>EQUIPOS INFORMATICOS</v>
          </cell>
        </row>
        <row r="291">
          <cell r="L291" t="str">
            <v>INV. NUEVA. TERRENOS Y BIENES NATURALES</v>
          </cell>
          <cell r="N291" t="str">
            <v>INSTALACIONES DEPORTIVAS VARIAS</v>
          </cell>
        </row>
        <row r="292">
          <cell r="L292" t="str">
            <v>INV. NUEVA. URBANIZACION DE VIAS Y PLAZAS PUBLICAS</v>
          </cell>
          <cell r="N292" t="str">
            <v>INSTALACIONES DEPORTIVAS DEL PRADILLO</v>
          </cell>
        </row>
        <row r="293">
          <cell r="L293" t="str">
            <v>INV. REP. AJARDINAMIENTOS</v>
          </cell>
          <cell r="N293" t="str">
            <v>OTRO INMOVILIZADO MATERIAL</v>
          </cell>
        </row>
        <row r="294">
          <cell r="L294" t="str">
            <v>INV. REP. APARCAMIENTOS</v>
          </cell>
          <cell r="N294" t="str">
            <v>TERRENOS Y BIENES NATURALES</v>
          </cell>
        </row>
        <row r="295">
          <cell r="L295" t="str">
            <v>INV. REP. COLECTORES</v>
          </cell>
          <cell r="N295" t="str">
            <v>INDUSTRIALES</v>
          </cell>
        </row>
        <row r="296">
          <cell r="L296" t="str">
            <v>INV. REP. DIVERSAS</v>
          </cell>
          <cell r="N296" t="str">
            <v>ADMINSITRATIVOS</v>
          </cell>
        </row>
        <row r="297">
          <cell r="L297" t="str">
            <v>INV. REP. ENTUBAMIENTO DE ARROYOS</v>
          </cell>
          <cell r="N297" t="str">
            <v>COMERCIALES</v>
          </cell>
        </row>
        <row r="298">
          <cell r="L298" t="str">
            <v>INV. REP. LUMINARIAS</v>
          </cell>
          <cell r="N298" t="str">
            <v>OTRAS CONSTRUCCIONES</v>
          </cell>
        </row>
        <row r="299">
          <cell r="L299" t="str">
            <v>INV. REP. MOBILIARIO URBANO Y JUEGOS INFANTILES</v>
          </cell>
          <cell r="N299" t="str">
            <v>EDUCATIVOS</v>
          </cell>
        </row>
        <row r="300">
          <cell r="L300" t="str">
            <v>INV. REP. MOVIMIENTO DE TIERRAS</v>
          </cell>
          <cell r="N300" t="str">
            <v>SOCIALES</v>
          </cell>
        </row>
        <row r="301">
          <cell r="L301" t="str">
            <v>INV. REP. NICHOS Y SEPULTURAS</v>
          </cell>
          <cell r="N301" t="str">
            <v>SANITARIOS</v>
          </cell>
        </row>
        <row r="302">
          <cell r="L302" t="str">
            <v>INV. REP. OPERACION ASFALTO</v>
          </cell>
          <cell r="N302" t="str">
            <v>CULTURALES</v>
          </cell>
        </row>
        <row r="303">
          <cell r="L303" t="str">
            <v>INV. REP. PAPELERAS Y CONTENEDORES</v>
          </cell>
          <cell r="N303" t="str">
            <v>DEPORTIVOS</v>
          </cell>
        </row>
        <row r="304">
          <cell r="L304" t="str">
            <v>INV. REP. PARQUES</v>
          </cell>
          <cell r="N304" t="str">
            <v>OTRA MAQUINARIA</v>
          </cell>
        </row>
        <row r="305">
          <cell r="L305" t="str">
            <v>INV. REP. POZOS</v>
          </cell>
          <cell r="N305" t="str">
            <v>OTRAS INSTALACIONES</v>
          </cell>
        </row>
        <row r="306">
          <cell r="L306" t="str">
            <v>INV. REP. SEÑALIZACIONES</v>
          </cell>
          <cell r="N306" t="str">
            <v>MATERIAL DE TRANSPORTE</v>
          </cell>
        </row>
        <row r="307">
          <cell r="L307" t="str">
            <v>INV. REP. URBANIZACION DE VIAS Y PLAZAS PUBLICAS</v>
          </cell>
          <cell r="N307" t="str">
            <v>MOBILIARIO Y ENSERES VARIOS</v>
          </cell>
        </row>
        <row r="308">
          <cell r="L308" t="str">
            <v>INV. REP. URBANIZACION DE VIAS Y PLAZAS PUBLICAS</v>
          </cell>
          <cell r="N308" t="str">
            <v>EQUIPOS DE OFICINA</v>
          </cell>
        </row>
        <row r="309">
          <cell r="L309" t="str">
            <v>INVERSION EN INFRAESTRUCTURA</v>
          </cell>
          <cell r="N309" t="str">
            <v>EQUIPOS INFORMATICOS</v>
          </cell>
        </row>
        <row r="310">
          <cell r="L310" t="str">
            <v>INVERSIONES DE CARÁCTER INMATERIAL</v>
          </cell>
          <cell r="N310" t="str">
            <v>PROYECTOS COMPLEJOS VARIOS</v>
          </cell>
        </row>
        <row r="311">
          <cell r="L311" t="str">
            <v>INVERSIONES EN BIENES COMUNALES</v>
          </cell>
          <cell r="N311" t="str">
            <v>OTRO INMOVILIZADO MATERIAL</v>
          </cell>
        </row>
        <row r="312">
          <cell r="L312" t="str">
            <v>MAQUINARIA, INSTALACIONES Y UTILLAJE</v>
          </cell>
          <cell r="N312" t="str">
            <v>INMOVILIZACIONES MATERIALES EN CURSO</v>
          </cell>
        </row>
        <row r="313">
          <cell r="L313" t="str">
            <v>MATERIAL DE TRANSPORTE</v>
          </cell>
          <cell r="N313" t="str">
            <v>OTRO INMOVILIZADO INMATERIAL</v>
          </cell>
        </row>
        <row r="314">
          <cell r="L314" t="str">
            <v>MATERIAL DE TRANSPORTE</v>
          </cell>
          <cell r="N314" t="str">
            <v>CARTOGRAFIA URBANA</v>
          </cell>
        </row>
        <row r="315">
          <cell r="L315" t="str">
            <v>MATERIAL DE TRANSPORTE</v>
          </cell>
          <cell r="N315" t="str">
            <v>INVERSIONES DE CARÁCTER INMATERIAL</v>
          </cell>
        </row>
        <row r="316">
          <cell r="L316" t="str">
            <v>MOBILIARIO Y ENSERES VARIOS</v>
          </cell>
          <cell r="N316" t="str">
            <v>APLICACIONES INFORMATICAS</v>
          </cell>
        </row>
        <row r="317">
          <cell r="L317" t="str">
            <v>MOBILIARIO Y ENSERES VARIOS</v>
          </cell>
          <cell r="N317" t="str">
            <v>GASTOS EN INVERSIONES DE BIENES PATRIMONIALES. TERRENOS Y BIENES NAT</v>
          </cell>
        </row>
        <row r="318">
          <cell r="L318" t="str">
            <v>MOBILIARIO Y ENSERES VARIOS</v>
          </cell>
          <cell r="N318" t="str">
            <v>EDIFICIOS Y OTRAS CONSTRUCCIONES</v>
          </cell>
        </row>
        <row r="319">
          <cell r="L319" t="str">
            <v>OTRA MAQUINARIA</v>
          </cell>
          <cell r="N319" t="str">
            <v>MAQUINARIA, INSTALACIONES Y UTILLAJE</v>
          </cell>
        </row>
        <row r="320">
          <cell r="L320" t="str">
            <v>OTRA MAQUINARIA</v>
          </cell>
          <cell r="N320" t="str">
            <v>MATERIAL DE TRANSPORTE</v>
          </cell>
        </row>
        <row r="321">
          <cell r="L321" t="str">
            <v>OTRAS CONSTRUCCIONES</v>
          </cell>
          <cell r="N321" t="str">
            <v>MOBILIARIO Y ENSERES VARIOS</v>
          </cell>
        </row>
        <row r="322">
          <cell r="L322" t="str">
            <v>OTRAS INSTALACIONES</v>
          </cell>
          <cell r="N322" t="str">
            <v>EQUIPOS PARA PROCESOS INFORMACION</v>
          </cell>
        </row>
        <row r="323">
          <cell r="L323" t="str">
            <v>OTRAS INSTALACIONES</v>
          </cell>
          <cell r="N323" t="str">
            <v>PROYECTO COMPLEJOS VARIOS</v>
          </cell>
        </row>
        <row r="324">
          <cell r="L324" t="str">
            <v>OTRO INMOVILIZADO INMATERIAL</v>
          </cell>
          <cell r="N324" t="str">
            <v>INVERSIONES EN BIENES COMUNALES</v>
          </cell>
        </row>
        <row r="325">
          <cell r="L325" t="str">
            <v>OTRO INMOVILIZADO MATERIAL</v>
          </cell>
          <cell r="N325" t="str">
            <v>INVERSION EN INFRAESTRUCTURA</v>
          </cell>
        </row>
        <row r="326">
          <cell r="L326" t="str">
            <v>OTRO INMOVILIZADO MATERIAL</v>
          </cell>
          <cell r="N326" t="str">
            <v>TRANSFERENCIAS DE CAPITAL A LA ADMÓN. GNRAL. DE LA ENTIDAD LOCAL</v>
          </cell>
        </row>
        <row r="327">
          <cell r="L327" t="str">
            <v>OTRO UTILLAJE</v>
          </cell>
          <cell r="N327" t="str">
            <v>TRANSFERENCIAS DE CAPITAL A PATRONATOS</v>
          </cell>
        </row>
        <row r="328">
          <cell r="L328" t="str">
            <v>PROYECTO COMPLEJOS VARIOS</v>
          </cell>
          <cell r="N328" t="str">
            <v>TRANSFERENCIAS DE CAPITAL AL ESTADO</v>
          </cell>
        </row>
        <row r="329">
          <cell r="L329" t="str">
            <v>PROYECTOS COMPLEJOS VARIOS</v>
          </cell>
          <cell r="N329" t="str">
            <v>TRANSFERENCIAS CAPITAL AL SERVICIO PÚBLICO DE EMPLEO ESTATAL</v>
          </cell>
        </row>
        <row r="330">
          <cell r="L330" t="str">
            <v>SANITARIOS</v>
          </cell>
          <cell r="N330" t="str">
            <v>TRANSFERENCIAS CAPITAL A OTROS ORGANISMOS AUTÓNOMOS Y AGENCIAS</v>
          </cell>
        </row>
        <row r="331">
          <cell r="L331" t="str">
            <v>SOCIALES</v>
          </cell>
          <cell r="N331" t="str">
            <v>TRANSFERENCIAS A EMPRESAS PUBLICAS Y OTROS ENTES PUBLICOS</v>
          </cell>
        </row>
        <row r="332">
          <cell r="L332" t="str">
            <v>TERRENOS Y BIENES NATURALES</v>
          </cell>
          <cell r="N332" t="str">
            <v>APORTACIONES A SOCIEDAD URBANISTICA MUNICIPAL</v>
          </cell>
        </row>
        <row r="333">
          <cell r="N333" t="str">
            <v>OTRAS TRANSFERENCIAS</v>
          </cell>
        </row>
        <row r="334">
          <cell r="N334" t="str">
            <v>TRANSFERENCIAS A LA ADMINISTRACION GENERAL DE LA CCAA</v>
          </cell>
        </row>
        <row r="335">
          <cell r="N335" t="str">
            <v>TRANSFERENCIAS A OOAA ADMINISTRATIVOS</v>
          </cell>
        </row>
        <row r="336">
          <cell r="N336" t="str">
            <v>TRANSFERENCIAS AL CANAL DE ISABEL II</v>
          </cell>
        </row>
        <row r="337">
          <cell r="N337" t="str">
            <v>TRANSFERENCIAS DE CAPITAL A AYUNTAMIENTOS</v>
          </cell>
        </row>
        <row r="338">
          <cell r="N338" t="str">
            <v>TRANSFERENCIAS DE CAPITAL A MANCOMUNIDADES</v>
          </cell>
        </row>
        <row r="339">
          <cell r="N339" t="str">
            <v>TRANSFERENCIAS DE CAPITAL A AREAS METROPOLITANAS</v>
          </cell>
        </row>
        <row r="340">
          <cell r="N340" t="str">
            <v>TRANSFERENCIAS DE CAPITAL A COMARCAS</v>
          </cell>
        </row>
        <row r="341">
          <cell r="N341" t="str">
            <v>TRANSFERENCIAS DE CAPITAL A OTRAS ENTIDADES QUE AGRUPEN MUNICIPIOS</v>
          </cell>
        </row>
        <row r="342">
          <cell r="N342" t="str">
            <v>TRANSFERENCIAS DE CAPITAL A CONSORCIOS</v>
          </cell>
        </row>
        <row r="343">
          <cell r="N343" t="str">
            <v>TRANSFERENCIAS DE CAPITAL A ENTIDADES QUE AGRUPEN MUNICIPIOS</v>
          </cell>
        </row>
        <row r="344">
          <cell r="N344" t="str">
            <v>TRANSFERENCIAS DE CAPITAL A EMPRESAS PRIVADAS</v>
          </cell>
        </row>
        <row r="345">
          <cell r="N345" t="str">
            <v>TRANSFERENCIAS DE CAPITAL A FAMILIAS</v>
          </cell>
        </row>
        <row r="346">
          <cell r="N346" t="str">
            <v>TRANSFERENCIAS DE CAPITAL A INSTITUCIONES</v>
          </cell>
        </row>
        <row r="347">
          <cell r="N347" t="str">
            <v>TRANSFERENCIAS DE CAPITAL FAMILIAS E INSTITUCIONES SIN ANIMO DE LUCRO</v>
          </cell>
        </row>
        <row r="348">
          <cell r="N348" t="str">
            <v>TRANSFERENCIAS DE CAPITAL ASOCIACIONES</v>
          </cell>
        </row>
        <row r="349">
          <cell r="N349" t="str">
            <v>TRANSFERENCIAS DE CAPITAL AL EXTERIOR</v>
          </cell>
        </row>
        <row r="350">
          <cell r="N350" t="str">
            <v>AMORTIZACION DE EMPRESTITOS</v>
          </cell>
        </row>
        <row r="351">
          <cell r="N351" t="str">
            <v>AMORTIZACION DE PRESTAMOS A B.C.L.</v>
          </cell>
        </row>
        <row r="352">
          <cell r="N352" t="str">
            <v>AMORTIZACION DE PRESTAMOS BANCO CREDITO LOCAL</v>
          </cell>
        </row>
        <row r="353">
          <cell r="N353" t="str">
            <v>AMORTIZACION PRESTAMO C.P. ENTES FUERA DEL S.P.</v>
          </cell>
        </row>
        <row r="354">
          <cell r="N354" t="str">
            <v>AMORTIZACION PRESTAMOS M. Y L.P. FUERA DEL S.P.</v>
          </cell>
        </row>
        <row r="355">
          <cell r="N355" t="str">
            <v>AMORTIZACION DEUDA EXTERIOR A MEDIO Y LARGO PLAZO</v>
          </cell>
        </row>
        <row r="356">
          <cell r="N356" t="str">
            <v>AMORTIZACION PRESTAMOS EXTERIOR A CORTO PLAZO</v>
          </cell>
        </row>
        <row r="357">
          <cell r="N357" t="str">
            <v>AMORTIZACION PRESTAMOS EXTERIOR A MEDIO Y LARGO PLAZO</v>
          </cell>
        </row>
        <row r="358">
          <cell r="N358" t="str">
            <v>DEVOLUCION DE DEPOSITOS</v>
          </cell>
        </row>
        <row r="359">
          <cell r="N359" t="str">
            <v>DEVOLUCION DE FIANZAS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56"/>
  <sheetViews>
    <sheetView showGridLines="0" zoomScalePageLayoutView="0" workbookViewId="0" topLeftCell="A4">
      <selection activeCell="E14" sqref="E14"/>
    </sheetView>
  </sheetViews>
  <sheetFormatPr defaultColWidth="25.7109375" defaultRowHeight="12.75"/>
  <cols>
    <col min="1" max="1" width="11.140625" style="7" customWidth="1"/>
    <col min="2" max="2" width="17.28125" style="4" customWidth="1"/>
    <col min="3" max="3" width="37.00390625" style="5" customWidth="1"/>
    <col min="4" max="4" width="25.8515625" style="6" customWidth="1"/>
    <col min="5" max="16384" width="25.7109375" style="7" customWidth="1"/>
  </cols>
  <sheetData>
    <row r="1" spans="2:5" s="3" customFormat="1" ht="74.25" customHeight="1">
      <c r="B1" s="1"/>
      <c r="C1" s="78" t="s">
        <v>345</v>
      </c>
      <c r="D1" s="79"/>
      <c r="E1" s="2"/>
    </row>
    <row r="2" ht="21" customHeight="1"/>
    <row r="3" spans="2:4" s="9" customFormat="1" ht="22.5" customHeight="1">
      <c r="B3" s="8" t="s">
        <v>0</v>
      </c>
      <c r="C3" s="8" t="s">
        <v>1</v>
      </c>
      <c r="D3" s="8">
        <v>2018</v>
      </c>
    </row>
    <row r="4" spans="2:4" s="13" customFormat="1" ht="8.25" customHeight="1">
      <c r="B4" s="10"/>
      <c r="C4" s="11"/>
      <c r="D4" s="12"/>
    </row>
    <row r="5" spans="2:4" s="13" customFormat="1" ht="14.25" customHeight="1">
      <c r="B5" s="14" t="s">
        <v>2</v>
      </c>
      <c r="C5" s="15" t="s">
        <v>3</v>
      </c>
      <c r="D5" s="16">
        <v>68223540</v>
      </c>
    </row>
    <row r="6" spans="2:4" s="13" customFormat="1" ht="15.75">
      <c r="B6" s="17" t="s">
        <v>4</v>
      </c>
      <c r="C6" s="18" t="s">
        <v>5</v>
      </c>
      <c r="D6" s="19">
        <v>6629430</v>
      </c>
    </row>
    <row r="7" spans="2:4" s="13" customFormat="1" ht="15.75">
      <c r="B7" s="17" t="s">
        <v>6</v>
      </c>
      <c r="C7" s="18" t="s">
        <v>7</v>
      </c>
      <c r="D7" s="19">
        <v>17371000</v>
      </c>
    </row>
    <row r="8" spans="2:4" s="13" customFormat="1" ht="15.75">
      <c r="B8" s="17" t="s">
        <v>8</v>
      </c>
      <c r="C8" s="18" t="s">
        <v>9</v>
      </c>
      <c r="D8" s="19">
        <v>8633030</v>
      </c>
    </row>
    <row r="9" spans="2:4" s="13" customFormat="1" ht="15.75">
      <c r="B9" s="17" t="s">
        <v>10</v>
      </c>
      <c r="C9" s="18" t="s">
        <v>11</v>
      </c>
      <c r="D9" s="19">
        <v>3623000</v>
      </c>
    </row>
    <row r="10" spans="2:4" s="13" customFormat="1" ht="16.5" thickBot="1">
      <c r="B10" s="17" t="s">
        <v>90</v>
      </c>
      <c r="C10" s="18" t="s">
        <v>91</v>
      </c>
      <c r="D10" s="19">
        <v>700000</v>
      </c>
    </row>
    <row r="11" spans="2:4" s="23" customFormat="1" ht="27" customHeight="1" thickBot="1">
      <c r="B11" s="80" t="s">
        <v>12</v>
      </c>
      <c r="C11" s="81" t="s">
        <v>12</v>
      </c>
      <c r="D11" s="22">
        <f>SUM(D5:D10)</f>
        <v>105180000</v>
      </c>
    </row>
    <row r="12" spans="2:4" ht="11.25" customHeight="1">
      <c r="B12" s="24"/>
      <c r="C12" s="25"/>
      <c r="D12" s="26"/>
    </row>
    <row r="13" spans="2:4" ht="15">
      <c r="B13" s="24"/>
      <c r="D13" s="26"/>
    </row>
    <row r="14" spans="2:4" ht="15">
      <c r="B14" s="24"/>
      <c r="C14" s="25"/>
      <c r="D14" s="26"/>
    </row>
    <row r="15" spans="2:4" ht="15">
      <c r="B15" s="24"/>
      <c r="C15" s="25"/>
      <c r="D15" s="26"/>
    </row>
    <row r="16" spans="2:4" ht="15">
      <c r="B16" s="24"/>
      <c r="C16" s="25"/>
      <c r="D16" s="26"/>
    </row>
    <row r="17" spans="2:4" ht="15">
      <c r="B17" s="24"/>
      <c r="C17" s="25"/>
      <c r="D17" s="26"/>
    </row>
    <row r="18" spans="2:4" ht="15">
      <c r="B18" s="24"/>
      <c r="C18" s="25"/>
      <c r="D18" s="26"/>
    </row>
    <row r="19" spans="2:4" ht="15">
      <c r="B19" s="24"/>
      <c r="C19" s="25"/>
      <c r="D19" s="26"/>
    </row>
    <row r="20" spans="2:4" ht="15">
      <c r="B20" s="24"/>
      <c r="C20" s="25"/>
      <c r="D20" s="26"/>
    </row>
    <row r="21" spans="2:4" ht="15">
      <c r="B21" s="24"/>
      <c r="C21" s="25"/>
      <c r="D21" s="26"/>
    </row>
    <row r="22" spans="2:4" ht="15">
      <c r="B22" s="24"/>
      <c r="C22" s="25"/>
      <c r="D22" s="26"/>
    </row>
    <row r="23" spans="2:4" ht="15">
      <c r="B23" s="24"/>
      <c r="C23" s="25"/>
      <c r="D23" s="26"/>
    </row>
    <row r="24" spans="2:4" ht="15">
      <c r="B24" s="24"/>
      <c r="C24" s="25"/>
      <c r="D24" s="26"/>
    </row>
    <row r="25" spans="2:4" ht="15">
      <c r="B25" s="24"/>
      <c r="C25" s="25"/>
      <c r="D25" s="26"/>
    </row>
    <row r="56" spans="2:7" s="5" customFormat="1" ht="15">
      <c r="B56" s="4"/>
      <c r="C56" s="5" t="s">
        <v>13</v>
      </c>
      <c r="D56" s="6"/>
      <c r="E56" s="7"/>
      <c r="F56" s="7"/>
      <c r="G56" s="7"/>
    </row>
  </sheetData>
  <sheetProtection/>
  <mergeCells count="2">
    <mergeCell ref="C1:D1"/>
    <mergeCell ref="B11:C11"/>
  </mergeCells>
  <printOptions horizontalCentered="1" verticalCentered="1"/>
  <pageMargins left="0.984251968503937" right="0.1968503937007874" top="0.62" bottom="0.2362204724409449" header="0.26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Z97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1" max="1" width="10.28125" style="28" customWidth="1"/>
    <col min="2" max="2" width="70.28125" style="28" bestFit="1" customWidth="1"/>
    <col min="3" max="3" width="25.28125" style="28" bestFit="1" customWidth="1"/>
    <col min="4" max="16384" width="9.140625" style="28" customWidth="1"/>
  </cols>
  <sheetData>
    <row r="1" spans="1:104" ht="63" customHeight="1">
      <c r="A1" s="1"/>
      <c r="B1" s="82" t="s">
        <v>14</v>
      </c>
      <c r="C1" s="8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</row>
    <row r="2" spans="1:3" ht="21">
      <c r="A2" s="29"/>
      <c r="B2" s="30"/>
      <c r="C2" s="30"/>
    </row>
    <row r="3" spans="1:3" ht="15">
      <c r="A3" s="31" t="s">
        <v>15</v>
      </c>
      <c r="B3" s="31" t="s">
        <v>1</v>
      </c>
      <c r="C3" s="32" t="s">
        <v>346</v>
      </c>
    </row>
    <row r="5" spans="1:3" ht="15.75">
      <c r="A5" s="20">
        <v>10000</v>
      </c>
      <c r="B5" s="33" t="s">
        <v>16</v>
      </c>
      <c r="C5" s="34">
        <v>7320540</v>
      </c>
    </row>
    <row r="6" spans="1:3" ht="15.75">
      <c r="A6" s="20">
        <v>11200</v>
      </c>
      <c r="B6" s="33" t="s">
        <v>17</v>
      </c>
      <c r="C6" s="34">
        <v>3000</v>
      </c>
    </row>
    <row r="7" spans="1:3" ht="15.75">
      <c r="A7" s="20">
        <v>11300</v>
      </c>
      <c r="B7" s="33" t="s">
        <v>18</v>
      </c>
      <c r="C7" s="34">
        <v>2500000</v>
      </c>
    </row>
    <row r="8" spans="1:3" ht="15.75">
      <c r="A8" s="20">
        <v>11301</v>
      </c>
      <c r="B8" s="33" t="s">
        <v>19</v>
      </c>
      <c r="C8" s="34">
        <v>36900000</v>
      </c>
    </row>
    <row r="9" spans="1:3" ht="15.75">
      <c r="A9" s="20">
        <v>11500</v>
      </c>
      <c r="B9" s="33" t="s">
        <v>20</v>
      </c>
      <c r="C9" s="34">
        <v>4900000</v>
      </c>
    </row>
    <row r="10" spans="1:3" ht="15.75">
      <c r="A10" s="20">
        <v>11600</v>
      </c>
      <c r="B10" s="33" t="s">
        <v>21</v>
      </c>
      <c r="C10" s="34">
        <v>12700000</v>
      </c>
    </row>
    <row r="11" spans="1:3" ht="15.75">
      <c r="A11" s="20">
        <v>13000</v>
      </c>
      <c r="B11" s="33" t="s">
        <v>22</v>
      </c>
      <c r="C11" s="34">
        <v>3900000</v>
      </c>
    </row>
    <row r="12" spans="1:3" ht="15.75">
      <c r="A12" s="20"/>
      <c r="B12" s="33"/>
      <c r="C12" s="34"/>
    </row>
    <row r="13" spans="1:3" ht="15.75">
      <c r="A13" s="71" t="s">
        <v>23</v>
      </c>
      <c r="B13" s="72" t="s">
        <v>24</v>
      </c>
      <c r="C13" s="73">
        <f>SUM(C4:C11)</f>
        <v>68223540</v>
      </c>
    </row>
    <row r="14" spans="1:3" ht="15.75">
      <c r="A14" s="20"/>
      <c r="B14" s="33"/>
      <c r="C14" s="34"/>
    </row>
    <row r="15" spans="1:3" ht="15.75">
      <c r="A15" s="20">
        <v>21000</v>
      </c>
      <c r="B15" s="33" t="s">
        <v>25</v>
      </c>
      <c r="C15" s="34">
        <v>1797320</v>
      </c>
    </row>
    <row r="16" spans="1:3" ht="15.75">
      <c r="A16" s="20">
        <v>22000</v>
      </c>
      <c r="B16" s="33" t="s">
        <v>26</v>
      </c>
      <c r="C16" s="34">
        <v>22700</v>
      </c>
    </row>
    <row r="17" spans="1:3" ht="15.75">
      <c r="A17" s="20">
        <v>22001</v>
      </c>
      <c r="B17" s="33" t="s">
        <v>27</v>
      </c>
      <c r="C17" s="34">
        <v>7750</v>
      </c>
    </row>
    <row r="18" spans="1:3" ht="15.75">
      <c r="A18" s="20">
        <v>22003</v>
      </c>
      <c r="B18" s="33" t="s">
        <v>28</v>
      </c>
      <c r="C18" s="34">
        <v>105040</v>
      </c>
    </row>
    <row r="19" spans="1:3" ht="15.75">
      <c r="A19" s="20">
        <v>22004</v>
      </c>
      <c r="B19" s="33" t="s">
        <v>29</v>
      </c>
      <c r="C19" s="34">
        <v>196040</v>
      </c>
    </row>
    <row r="20" spans="1:3" ht="15.75">
      <c r="A20" s="20">
        <v>22006</v>
      </c>
      <c r="B20" s="33" t="s">
        <v>30</v>
      </c>
      <c r="C20" s="34">
        <v>580</v>
      </c>
    </row>
    <row r="21" spans="1:3" ht="15.75">
      <c r="A21" s="20">
        <v>29000</v>
      </c>
      <c r="B21" s="33" t="s">
        <v>31</v>
      </c>
      <c r="C21" s="34">
        <v>4500000</v>
      </c>
    </row>
    <row r="22" spans="1:3" ht="15.75">
      <c r="A22" s="20"/>
      <c r="B22" s="33"/>
      <c r="C22" s="34"/>
    </row>
    <row r="23" spans="1:3" ht="15.75">
      <c r="A23" s="71" t="s">
        <v>4</v>
      </c>
      <c r="B23" s="72" t="s">
        <v>32</v>
      </c>
      <c r="C23" s="73">
        <f>SUM(C15:C22)</f>
        <v>6629430</v>
      </c>
    </row>
    <row r="24" spans="1:3" ht="15.75">
      <c r="A24" s="20"/>
      <c r="B24" s="33"/>
      <c r="C24" s="34"/>
    </row>
    <row r="25" spans="1:3" ht="15.75">
      <c r="A25" s="20">
        <v>30100</v>
      </c>
      <c r="B25" s="33" t="s">
        <v>33</v>
      </c>
      <c r="C25" s="34">
        <v>1590000</v>
      </c>
    </row>
    <row r="26" spans="1:3" ht="15.75">
      <c r="A26" s="20">
        <v>31100</v>
      </c>
      <c r="B26" s="33" t="s">
        <v>34</v>
      </c>
      <c r="C26" s="34">
        <v>20000</v>
      </c>
    </row>
    <row r="27" spans="1:3" ht="15.75">
      <c r="A27" s="20">
        <v>32100</v>
      </c>
      <c r="B27" s="33" t="s">
        <v>35</v>
      </c>
      <c r="C27" s="34">
        <v>4000000</v>
      </c>
    </row>
    <row r="28" spans="1:3" ht="15.75">
      <c r="A28" s="20">
        <v>32101</v>
      </c>
      <c r="B28" s="33" t="s">
        <v>36</v>
      </c>
      <c r="C28" s="34">
        <v>0</v>
      </c>
    </row>
    <row r="29" spans="1:3" ht="15.75">
      <c r="A29" s="20">
        <v>32500</v>
      </c>
      <c r="B29" s="33" t="s">
        <v>37</v>
      </c>
      <c r="C29" s="34">
        <v>100000</v>
      </c>
    </row>
    <row r="30" spans="1:3" ht="15.75">
      <c r="A30" s="20">
        <v>32600</v>
      </c>
      <c r="B30" s="33" t="s">
        <v>38</v>
      </c>
      <c r="C30" s="34">
        <v>120000</v>
      </c>
    </row>
    <row r="31" spans="1:3" ht="15.75">
      <c r="A31" s="20">
        <v>32900</v>
      </c>
      <c r="B31" s="33" t="s">
        <v>39</v>
      </c>
      <c r="C31" s="34">
        <v>30000</v>
      </c>
    </row>
    <row r="32" spans="1:3" ht="15.75">
      <c r="A32" s="20">
        <v>32901</v>
      </c>
      <c r="B32" s="33" t="s">
        <v>40</v>
      </c>
      <c r="C32" s="34">
        <v>5000</v>
      </c>
    </row>
    <row r="33" spans="1:3" ht="15.75">
      <c r="A33" s="20">
        <v>32903</v>
      </c>
      <c r="B33" s="33" t="s">
        <v>41</v>
      </c>
      <c r="C33" s="34">
        <v>700000</v>
      </c>
    </row>
    <row r="34" spans="1:3" ht="15.75">
      <c r="A34" s="20">
        <v>33000</v>
      </c>
      <c r="B34" s="33" t="s">
        <v>42</v>
      </c>
      <c r="C34" s="34">
        <v>1500000</v>
      </c>
    </row>
    <row r="35" spans="1:3" ht="15.75">
      <c r="A35" s="20">
        <v>33100</v>
      </c>
      <c r="B35" s="33" t="s">
        <v>43</v>
      </c>
      <c r="C35" s="34">
        <v>735000</v>
      </c>
    </row>
    <row r="36" spans="1:3" ht="15.75">
      <c r="A36" s="20">
        <v>33200</v>
      </c>
      <c r="B36" s="33" t="s">
        <v>44</v>
      </c>
      <c r="C36" s="34">
        <v>1900000</v>
      </c>
    </row>
    <row r="37" spans="1:3" ht="15.75">
      <c r="A37" s="20">
        <v>33400</v>
      </c>
      <c r="B37" s="33" t="s">
        <v>45</v>
      </c>
      <c r="C37" s="34">
        <v>75000</v>
      </c>
    </row>
    <row r="38" spans="1:3" ht="15.75">
      <c r="A38" s="20">
        <v>33800</v>
      </c>
      <c r="B38" s="33" t="s">
        <v>46</v>
      </c>
      <c r="C38" s="34">
        <v>620000</v>
      </c>
    </row>
    <row r="39" spans="1:3" ht="15.75">
      <c r="A39" s="20">
        <v>33900</v>
      </c>
      <c r="B39" s="33" t="s">
        <v>47</v>
      </c>
      <c r="C39" s="34">
        <v>60000</v>
      </c>
    </row>
    <row r="40" spans="1:3" ht="15.75">
      <c r="A40" s="20">
        <v>33901</v>
      </c>
      <c r="B40" s="33" t="s">
        <v>48</v>
      </c>
      <c r="C40" s="34">
        <v>160000</v>
      </c>
    </row>
    <row r="41" spans="1:3" ht="15.75">
      <c r="A41" s="20">
        <v>34200</v>
      </c>
      <c r="B41" s="33" t="s">
        <v>49</v>
      </c>
      <c r="C41" s="34">
        <v>85000</v>
      </c>
    </row>
    <row r="42" spans="1:3" ht="15.75">
      <c r="A42" s="20">
        <v>34201</v>
      </c>
      <c r="B42" s="33" t="s">
        <v>50</v>
      </c>
      <c r="C42" s="34">
        <v>115000</v>
      </c>
    </row>
    <row r="43" spans="1:3" ht="15.75">
      <c r="A43" s="20">
        <v>34300</v>
      </c>
      <c r="B43" s="33" t="s">
        <v>51</v>
      </c>
      <c r="C43" s="34">
        <v>215000</v>
      </c>
    </row>
    <row r="44" spans="1:3" ht="15.75">
      <c r="A44" s="20">
        <v>34301</v>
      </c>
      <c r="B44" s="33" t="s">
        <v>52</v>
      </c>
      <c r="C44" s="34">
        <v>250000</v>
      </c>
    </row>
    <row r="45" spans="1:3" ht="15.75">
      <c r="A45" s="20">
        <v>34302</v>
      </c>
      <c r="B45" s="33" t="s">
        <v>53</v>
      </c>
      <c r="C45" s="34">
        <v>176000</v>
      </c>
    </row>
    <row r="46" spans="1:3" ht="15.75">
      <c r="A46" s="20">
        <v>34303</v>
      </c>
      <c r="B46" s="33" t="s">
        <v>54</v>
      </c>
      <c r="C46" s="34">
        <v>150000</v>
      </c>
    </row>
    <row r="47" spans="1:3" ht="15.75">
      <c r="A47" s="20">
        <v>34304</v>
      </c>
      <c r="B47" s="33" t="s">
        <v>55</v>
      </c>
      <c r="C47" s="34">
        <v>80000</v>
      </c>
    </row>
    <row r="48" spans="1:3" ht="15.75">
      <c r="A48" s="20">
        <v>34305</v>
      </c>
      <c r="B48" s="33" t="s">
        <v>56</v>
      </c>
      <c r="C48" s="34">
        <v>175000</v>
      </c>
    </row>
    <row r="49" spans="1:3" ht="15.75">
      <c r="A49" s="20">
        <v>34306</v>
      </c>
      <c r="B49" s="33" t="s">
        <v>57</v>
      </c>
      <c r="C49" s="34">
        <v>200000</v>
      </c>
    </row>
    <row r="50" spans="1:3" ht="15.75">
      <c r="A50" s="20">
        <v>34307</v>
      </c>
      <c r="B50" s="33" t="s">
        <v>58</v>
      </c>
      <c r="C50" s="34">
        <v>475000</v>
      </c>
    </row>
    <row r="51" spans="1:3" ht="15.75">
      <c r="A51" s="20">
        <v>34900</v>
      </c>
      <c r="B51" s="33" t="s">
        <v>59</v>
      </c>
      <c r="C51" s="34">
        <v>4000</v>
      </c>
    </row>
    <row r="52" spans="1:3" ht="15.75">
      <c r="A52" s="20">
        <v>34901</v>
      </c>
      <c r="B52" s="33" t="s">
        <v>60</v>
      </c>
      <c r="C52" s="34">
        <v>6000</v>
      </c>
    </row>
    <row r="53" spans="1:3" ht="15.75">
      <c r="A53" s="20">
        <v>34902</v>
      </c>
      <c r="B53" s="33" t="s">
        <v>61</v>
      </c>
      <c r="C53" s="34">
        <v>25000</v>
      </c>
    </row>
    <row r="54" spans="1:3" ht="15.75">
      <c r="A54" s="20">
        <v>38900</v>
      </c>
      <c r="B54" s="33" t="s">
        <v>62</v>
      </c>
      <c r="C54" s="34">
        <v>25000</v>
      </c>
    </row>
    <row r="55" spans="1:3" ht="15.75">
      <c r="A55" s="20">
        <v>39100</v>
      </c>
      <c r="B55" s="33" t="s">
        <v>63</v>
      </c>
      <c r="C55" s="34">
        <v>0</v>
      </c>
    </row>
    <row r="56" spans="1:3" ht="15.75">
      <c r="A56" s="20">
        <v>39110</v>
      </c>
      <c r="B56" s="33" t="s">
        <v>64</v>
      </c>
      <c r="C56" s="34">
        <v>400000</v>
      </c>
    </row>
    <row r="57" spans="1:3" ht="15.75">
      <c r="A57" s="20">
        <v>39120</v>
      </c>
      <c r="B57" s="33" t="s">
        <v>65</v>
      </c>
      <c r="C57" s="34">
        <v>1750000</v>
      </c>
    </row>
    <row r="58" spans="1:3" ht="15.75">
      <c r="A58" s="20">
        <v>39200</v>
      </c>
      <c r="B58" s="33" t="s">
        <v>66</v>
      </c>
      <c r="C58" s="34">
        <v>40000</v>
      </c>
    </row>
    <row r="59" spans="1:3" ht="15.75">
      <c r="A59" s="20">
        <v>39210</v>
      </c>
      <c r="B59" s="33" t="s">
        <v>67</v>
      </c>
      <c r="C59" s="34">
        <v>60000</v>
      </c>
    </row>
    <row r="60" spans="1:3" ht="15.75">
      <c r="A60" s="20">
        <v>39211</v>
      </c>
      <c r="B60" s="33" t="s">
        <v>68</v>
      </c>
      <c r="C60" s="34">
        <v>400000</v>
      </c>
    </row>
    <row r="61" spans="1:3" ht="15.75">
      <c r="A61" s="20">
        <v>39300</v>
      </c>
      <c r="B61" s="33" t="s">
        <v>69</v>
      </c>
      <c r="C61" s="34">
        <v>250000</v>
      </c>
    </row>
    <row r="62" spans="1:3" ht="15.75">
      <c r="A62" s="20">
        <v>39900</v>
      </c>
      <c r="B62" s="33" t="s">
        <v>70</v>
      </c>
      <c r="C62" s="34">
        <v>35000</v>
      </c>
    </row>
    <row r="63" spans="1:3" ht="15.75">
      <c r="A63" s="20">
        <v>39902</v>
      </c>
      <c r="B63" s="33" t="s">
        <v>71</v>
      </c>
      <c r="C63" s="34">
        <v>20000</v>
      </c>
    </row>
    <row r="64" spans="1:3" ht="15.75">
      <c r="A64" s="20">
        <v>39903</v>
      </c>
      <c r="B64" s="33" t="s">
        <v>72</v>
      </c>
      <c r="C64" s="34">
        <v>500000</v>
      </c>
    </row>
    <row r="65" spans="1:3" ht="15.75">
      <c r="A65" s="20">
        <v>39904</v>
      </c>
      <c r="B65" s="33" t="s">
        <v>73</v>
      </c>
      <c r="C65" s="34">
        <v>320000</v>
      </c>
    </row>
    <row r="66" spans="1:3" ht="15.75">
      <c r="A66" s="20"/>
      <c r="B66" s="33"/>
      <c r="C66" s="34"/>
    </row>
    <row r="67" spans="1:3" ht="15.75">
      <c r="A67" s="71" t="s">
        <v>6</v>
      </c>
      <c r="B67" s="72" t="s">
        <v>74</v>
      </c>
      <c r="C67" s="73">
        <f>SUM(C25:C65)</f>
        <v>17371000</v>
      </c>
    </row>
    <row r="68" spans="1:3" ht="15.75">
      <c r="A68" s="20"/>
      <c r="B68" s="33"/>
      <c r="C68" s="34"/>
    </row>
    <row r="69" spans="1:3" ht="15.75">
      <c r="A69" s="20">
        <v>42010</v>
      </c>
      <c r="B69" s="33" t="s">
        <v>13</v>
      </c>
      <c r="C69" s="34">
        <v>6442530</v>
      </c>
    </row>
    <row r="70" spans="1:3" ht="15.75">
      <c r="A70" s="20">
        <v>45002</v>
      </c>
      <c r="B70" s="33" t="s">
        <v>75</v>
      </c>
      <c r="C70" s="34">
        <v>773129.42</v>
      </c>
    </row>
    <row r="71" spans="1:3" ht="15.75">
      <c r="A71" s="20">
        <v>45030</v>
      </c>
      <c r="B71" s="33" t="s">
        <v>76</v>
      </c>
      <c r="C71" s="34">
        <v>62374.84</v>
      </c>
    </row>
    <row r="72" spans="1:3" ht="15.75">
      <c r="A72" s="20">
        <v>45060</v>
      </c>
      <c r="B72" s="33" t="s">
        <v>77</v>
      </c>
      <c r="C72" s="34">
        <v>1354995.74</v>
      </c>
    </row>
    <row r="73" spans="1:3" ht="15.75">
      <c r="A73" s="20"/>
      <c r="B73" s="33"/>
      <c r="C73" s="34"/>
    </row>
    <row r="74" spans="1:3" ht="15.75">
      <c r="A74" s="71" t="s">
        <v>8</v>
      </c>
      <c r="B74" s="72" t="s">
        <v>9</v>
      </c>
      <c r="C74" s="73">
        <f>SUM(C69:C73)</f>
        <v>8633030</v>
      </c>
    </row>
    <row r="75" spans="1:3" ht="15.75">
      <c r="A75" s="20"/>
      <c r="B75" s="33"/>
      <c r="C75" s="34"/>
    </row>
    <row r="76" spans="1:3" ht="15.75">
      <c r="A76" s="20">
        <v>52000</v>
      </c>
      <c r="B76" s="33" t="s">
        <v>78</v>
      </c>
      <c r="C76" s="34">
        <v>125000</v>
      </c>
    </row>
    <row r="77" spans="1:3" ht="15.75">
      <c r="A77" s="20">
        <v>54100</v>
      </c>
      <c r="B77" s="33" t="s">
        <v>79</v>
      </c>
      <c r="C77" s="34">
        <v>616000</v>
      </c>
    </row>
    <row r="78" spans="1:3" ht="15.75">
      <c r="A78" s="20">
        <v>55000</v>
      </c>
      <c r="B78" s="33" t="s">
        <v>80</v>
      </c>
      <c r="C78" s="34">
        <v>12000</v>
      </c>
    </row>
    <row r="79" spans="1:3" ht="15.75">
      <c r="A79" s="20">
        <v>55002</v>
      </c>
      <c r="B79" s="33" t="s">
        <v>81</v>
      </c>
      <c r="C79" s="34">
        <v>134000</v>
      </c>
    </row>
    <row r="80" spans="1:3" ht="15.75">
      <c r="A80" s="20">
        <v>55003</v>
      </c>
      <c r="B80" s="33" t="s">
        <v>82</v>
      </c>
      <c r="C80" s="34">
        <v>15000</v>
      </c>
    </row>
    <row r="81" spans="1:3" ht="15.75">
      <c r="A81" s="20">
        <v>55200</v>
      </c>
      <c r="B81" s="33" t="s">
        <v>83</v>
      </c>
      <c r="C81" s="34">
        <v>1813000</v>
      </c>
    </row>
    <row r="82" spans="1:3" ht="15.75">
      <c r="A82" s="20">
        <v>55900</v>
      </c>
      <c r="B82" s="33" t="s">
        <v>84</v>
      </c>
      <c r="C82" s="34">
        <v>902000</v>
      </c>
    </row>
    <row r="83" spans="1:3" ht="15.75">
      <c r="A83" s="20">
        <v>59900</v>
      </c>
      <c r="B83" s="33" t="s">
        <v>85</v>
      </c>
      <c r="C83" s="34">
        <v>6000</v>
      </c>
    </row>
    <row r="84" spans="1:3" ht="15.75">
      <c r="A84" s="20"/>
      <c r="B84" s="33"/>
      <c r="C84" s="34"/>
    </row>
    <row r="85" spans="1:3" ht="15.75">
      <c r="A85" s="71" t="s">
        <v>10</v>
      </c>
      <c r="B85" s="72" t="s">
        <v>11</v>
      </c>
      <c r="C85" s="73">
        <f>SUM(C76:C84)</f>
        <v>3623000</v>
      </c>
    </row>
    <row r="86" spans="1:3" ht="16.5" thickBot="1">
      <c r="A86" s="35"/>
      <c r="B86" s="36"/>
      <c r="C86" s="37"/>
    </row>
    <row r="87" spans="1:6" ht="21.75" thickBot="1">
      <c r="A87" s="84" t="s">
        <v>86</v>
      </c>
      <c r="B87" s="85" t="s">
        <v>87</v>
      </c>
      <c r="C87" s="38">
        <f>C85+C74+C67+C23+C13</f>
        <v>104480000</v>
      </c>
      <c r="D87" s="20"/>
      <c r="E87" s="33"/>
      <c r="F87" s="34"/>
    </row>
    <row r="88" spans="1:3" ht="15.75">
      <c r="A88" s="20"/>
      <c r="B88" s="33"/>
      <c r="C88" s="34"/>
    </row>
    <row r="89" spans="1:3" ht="15.75">
      <c r="A89" s="71" t="s">
        <v>88</v>
      </c>
      <c r="B89" s="72" t="s">
        <v>89</v>
      </c>
      <c r="C89" s="73">
        <f>SUM(C88)</f>
        <v>0</v>
      </c>
    </row>
    <row r="90" spans="1:3" ht="15.75">
      <c r="A90" s="20"/>
      <c r="B90" s="33"/>
      <c r="C90" s="34"/>
    </row>
    <row r="91" spans="1:3" ht="15.75">
      <c r="A91" s="20">
        <v>75060</v>
      </c>
      <c r="B91" s="33" t="s">
        <v>347</v>
      </c>
      <c r="C91" s="34">
        <v>700000</v>
      </c>
    </row>
    <row r="92" spans="1:3" ht="15.75">
      <c r="A92" s="20"/>
      <c r="B92" s="33"/>
      <c r="C92" s="34"/>
    </row>
    <row r="93" spans="1:3" ht="15.75">
      <c r="A93" s="71" t="s">
        <v>90</v>
      </c>
      <c r="B93" s="72" t="s">
        <v>91</v>
      </c>
      <c r="C93" s="73">
        <f>SUM(C91:C92)</f>
        <v>700000</v>
      </c>
    </row>
    <row r="94" spans="1:3" ht="15.75" thickBot="1">
      <c r="A94" s="39"/>
      <c r="B94" s="40"/>
      <c r="C94" s="41"/>
    </row>
    <row r="95" spans="1:3" ht="21.75" thickBot="1">
      <c r="A95" s="84" t="s">
        <v>92</v>
      </c>
      <c r="B95" s="85" t="s">
        <v>87</v>
      </c>
      <c r="C95" s="38">
        <f>+C93+C89</f>
        <v>700000</v>
      </c>
    </row>
    <row r="96" ht="15.75" thickBot="1"/>
    <row r="97" spans="1:3" ht="21.75" thickBot="1">
      <c r="A97" s="80" t="s">
        <v>12</v>
      </c>
      <c r="B97" s="81" t="s">
        <v>12</v>
      </c>
      <c r="C97" s="42">
        <f>+C95+C87</f>
        <v>105180000</v>
      </c>
    </row>
  </sheetData>
  <sheetProtection/>
  <mergeCells count="4">
    <mergeCell ref="B1:C1"/>
    <mergeCell ref="A87:B87"/>
    <mergeCell ref="A95:B95"/>
    <mergeCell ref="A97:B97"/>
  </mergeCells>
  <printOptions horizontalCentered="1"/>
  <pageMargins left="0.7480314960629921" right="0.7480314960629921" top="0.3" bottom="0.28" header="0.09" footer="0.15"/>
  <pageSetup fitToHeight="1" fitToWidth="1" horizontalDpi="600" verticalDpi="6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C1:AC155"/>
  <sheetViews>
    <sheetView showGridLines="0" showZeros="0" zoomScale="75" zoomScaleNormal="75" zoomScalePageLayoutView="0" workbookViewId="0" topLeftCell="A1">
      <selection activeCell="E14" sqref="E14"/>
    </sheetView>
  </sheetViews>
  <sheetFormatPr defaultColWidth="19.140625" defaultRowHeight="12.75"/>
  <cols>
    <col min="1" max="2" width="19.140625" style="43" customWidth="1"/>
    <col min="3" max="3" width="75.140625" style="43" customWidth="1"/>
    <col min="4" max="4" width="25.28125" style="43" bestFit="1" customWidth="1"/>
    <col min="5" max="6" width="17.57421875" style="43" customWidth="1"/>
    <col min="7" max="8" width="17.57421875" style="43" bestFit="1" customWidth="1"/>
    <col min="9" max="9" width="17.57421875" style="43" customWidth="1"/>
    <col min="10" max="10" width="13.8515625" style="43" customWidth="1"/>
    <col min="11" max="11" width="14.7109375" style="43" customWidth="1"/>
    <col min="12" max="16" width="17.57421875" style="43" bestFit="1" customWidth="1"/>
    <col min="17" max="17" width="13.8515625" style="43" customWidth="1"/>
    <col min="18" max="18" width="10.7109375" style="43" customWidth="1"/>
    <col min="19" max="19" width="14.7109375" style="43" customWidth="1"/>
    <col min="20" max="20" width="17.57421875" style="43" bestFit="1" customWidth="1"/>
    <col min="21" max="21" width="17.57421875" style="43" customWidth="1"/>
    <col min="22" max="23" width="17.57421875" style="43" bestFit="1" customWidth="1"/>
    <col min="24" max="24" width="13.8515625" style="43" customWidth="1"/>
    <col min="25" max="25" width="11.140625" style="43" bestFit="1" customWidth="1"/>
    <col min="26" max="26" width="10.7109375" style="43" customWidth="1"/>
    <col min="27" max="27" width="10.140625" style="43" customWidth="1"/>
    <col min="28" max="28" width="10.140625" style="43" bestFit="1" customWidth="1"/>
    <col min="29" max="16384" width="19.140625" style="43" customWidth="1"/>
  </cols>
  <sheetData>
    <row r="1" spans="3:4" ht="71.25" customHeight="1">
      <c r="C1" s="86" t="s">
        <v>348</v>
      </c>
      <c r="D1" s="79"/>
    </row>
    <row r="2" spans="5:28" ht="12.75"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3:29" ht="15">
      <c r="C3" s="31" t="s">
        <v>93</v>
      </c>
      <c r="D3" s="45" t="s">
        <v>94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3:29" ht="15.75">
      <c r="C4" s="15" t="s">
        <v>95</v>
      </c>
      <c r="D4" s="46">
        <v>3432014.0700000003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3:29" ht="15.75">
      <c r="C5" s="15" t="s">
        <v>349</v>
      </c>
      <c r="D5" s="46">
        <v>8527038.01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3:29" ht="15.75">
      <c r="C6" s="15" t="s">
        <v>350</v>
      </c>
      <c r="D6" s="46">
        <v>8468287.3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3:29" ht="15.75">
      <c r="C7" s="15" t="s">
        <v>96</v>
      </c>
      <c r="D7" s="46">
        <v>5745445.47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3:29" ht="15.75">
      <c r="C8" s="15" t="s">
        <v>97</v>
      </c>
      <c r="D8" s="46">
        <v>4525782.09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</row>
    <row r="9" spans="3:29" ht="15.75">
      <c r="C9" s="15" t="s">
        <v>351</v>
      </c>
      <c r="D9" s="46">
        <v>912321.05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3:29" ht="15.75">
      <c r="C10" s="15" t="s">
        <v>352</v>
      </c>
      <c r="D10" s="46">
        <v>20901011.839999996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3:29" ht="15.75">
      <c r="C11" s="15" t="s">
        <v>98</v>
      </c>
      <c r="D11" s="46">
        <v>5573469.54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</row>
    <row r="12" spans="3:29" ht="15.75">
      <c r="C12" s="15" t="s">
        <v>99</v>
      </c>
      <c r="D12" s="46">
        <v>13969948.02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3:29" ht="15.75">
      <c r="C13" s="15" t="s">
        <v>353</v>
      </c>
      <c r="D13" s="46">
        <v>6727141.2700000005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pans="3:29" ht="15.75">
      <c r="C14" s="15" t="s">
        <v>354</v>
      </c>
      <c r="D14" s="46">
        <v>496384.52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3:29" ht="15.75">
      <c r="C15" s="15" t="s">
        <v>355</v>
      </c>
      <c r="D15" s="46">
        <v>801099.76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3:29" ht="15.75">
      <c r="C16" s="15" t="s">
        <v>100</v>
      </c>
      <c r="D16" s="46">
        <v>20977717.409999996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3:29" ht="15.75">
      <c r="C17" s="15" t="s">
        <v>356</v>
      </c>
      <c r="D17" s="46">
        <v>3267544.6100000003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3:29" ht="16.5" thickBot="1">
      <c r="C18" s="21" t="s">
        <v>357</v>
      </c>
      <c r="D18" s="74">
        <v>854795.04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3:29" ht="21.75" thickBot="1">
      <c r="C19" s="47" t="s">
        <v>101</v>
      </c>
      <c r="D19" s="22">
        <f>SUM(D4:D18)</f>
        <v>105180000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3:29" ht="12.75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</row>
    <row r="21" spans="3:29" ht="12.75"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</row>
    <row r="22" spans="3:29" ht="12.75"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3:29" ht="12.75"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  <row r="24" spans="3:29" ht="12.7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3:29" ht="12.75"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</row>
    <row r="26" spans="3:29" ht="12.75"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</row>
    <row r="27" spans="3:29" ht="12.75"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</row>
    <row r="28" spans="3:29" ht="12.75"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</row>
    <row r="29" spans="3:29" ht="12.75"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</row>
    <row r="30" spans="3:29" ht="12.75"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</row>
    <row r="31" spans="3:29" ht="12.75"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3:29" ht="12.75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3:29" ht="12.75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3:29" ht="12.75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3:29" ht="12.75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3:29" ht="12.75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3:29" ht="12.75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3:29" ht="12.75"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3:29" ht="12.75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3:29" ht="12.7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3:29" ht="12.7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</row>
    <row r="42" spans="3:29" ht="12.7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</row>
    <row r="43" spans="3:29" ht="12.7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3:29" ht="12.7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3:29" ht="12.7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3:29" ht="12.7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  <row r="47" spans="3:29" ht="12.7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3:29" ht="12.7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3:29" ht="12.7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3:29" ht="12.75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3:29" ht="12.7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3:29" ht="12.75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</row>
    <row r="53" spans="3:29" ht="12.7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</row>
    <row r="54" spans="3:29" ht="12.7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3:29" ht="12.7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3:29" ht="12.7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3:29" ht="12.7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</row>
    <row r="58" spans="3:29" ht="12.7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</row>
    <row r="59" spans="3:29" ht="12.7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</row>
    <row r="60" spans="3:29" ht="12.7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</row>
    <row r="61" spans="3:29" ht="12.7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</row>
    <row r="62" spans="3:29" ht="12.7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</row>
    <row r="63" spans="3:29" ht="12.7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</row>
    <row r="64" spans="3:29" ht="12.7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</row>
    <row r="65" spans="3:29" ht="12.7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</row>
    <row r="66" spans="3:29" ht="12.7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</row>
    <row r="67" spans="3:29" ht="12.7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</row>
    <row r="68" spans="3:29" ht="12.7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</row>
    <row r="69" spans="3:29" ht="12.7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</row>
    <row r="70" spans="3:29" ht="12.7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</row>
    <row r="71" spans="3:29" ht="12.7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</row>
    <row r="72" spans="3:29" ht="12.7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</row>
    <row r="73" spans="3:29" ht="12.7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</row>
    <row r="74" spans="3:29" ht="12.7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</row>
    <row r="75" spans="3:29" ht="12.7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</row>
    <row r="76" spans="3:29" ht="12.7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</row>
    <row r="77" spans="3:29" ht="12.75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</row>
    <row r="78" spans="3:29" ht="12.75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</row>
    <row r="79" spans="3:29" ht="12.75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</row>
    <row r="80" spans="3:29" ht="12.75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</row>
    <row r="81" spans="3:29" ht="12.75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3:29" ht="12.75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3:29" ht="12.7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</row>
    <row r="84" ht="12.75">
      <c r="C84" s="44"/>
    </row>
    <row r="85" ht="12.75">
      <c r="C85" s="44"/>
    </row>
    <row r="86" ht="12.75">
      <c r="C86" s="44"/>
    </row>
    <row r="87" ht="12.75">
      <c r="C87" s="44"/>
    </row>
    <row r="88" ht="12.75">
      <c r="C88" s="44"/>
    </row>
    <row r="89" ht="12.75">
      <c r="C89" s="44"/>
    </row>
    <row r="90" ht="12.75">
      <c r="C90" s="44"/>
    </row>
    <row r="91" ht="12.75">
      <c r="C91" s="44"/>
    </row>
    <row r="92" ht="12.75">
      <c r="C92" s="44"/>
    </row>
    <row r="93" ht="12.75">
      <c r="C93" s="44"/>
    </row>
    <row r="94" ht="12.75">
      <c r="C94" s="44"/>
    </row>
    <row r="95" ht="12.75">
      <c r="C95" s="44"/>
    </row>
    <row r="96" ht="12.75">
      <c r="C96" s="44"/>
    </row>
    <row r="97" ht="12.75">
      <c r="C97" s="44"/>
    </row>
    <row r="98" ht="12.75">
      <c r="C98" s="44"/>
    </row>
    <row r="99" ht="12.75">
      <c r="C99" s="44"/>
    </row>
    <row r="100" ht="12.75">
      <c r="C100" s="44"/>
    </row>
    <row r="101" ht="12.75">
      <c r="C101" s="44"/>
    </row>
    <row r="102" ht="12.75">
      <c r="C102" s="44"/>
    </row>
    <row r="103" ht="12.75">
      <c r="C103" s="44"/>
    </row>
    <row r="104" ht="12.75">
      <c r="C104" s="44"/>
    </row>
    <row r="105" ht="12.75">
      <c r="C105" s="44"/>
    </row>
    <row r="106" ht="12.75">
      <c r="C106" s="44"/>
    </row>
    <row r="107" ht="12.75">
      <c r="C107" s="44"/>
    </row>
    <row r="108" ht="12.75">
      <c r="C108" s="44"/>
    </row>
    <row r="109" ht="12.75">
      <c r="C109" s="44"/>
    </row>
    <row r="110" ht="12.75">
      <c r="C110" s="44"/>
    </row>
    <row r="111" ht="12.75">
      <c r="C111" s="44"/>
    </row>
    <row r="112" ht="12.75">
      <c r="C112" s="44"/>
    </row>
    <row r="113" ht="12.75">
      <c r="C113" s="44"/>
    </row>
    <row r="114" ht="12.75">
      <c r="C114" s="44"/>
    </row>
    <row r="115" ht="12.75">
      <c r="C115" s="44"/>
    </row>
    <row r="116" ht="12.75">
      <c r="C116" s="44"/>
    </row>
    <row r="117" ht="12.75">
      <c r="C117" s="44"/>
    </row>
    <row r="118" ht="12.75">
      <c r="C118" s="44"/>
    </row>
    <row r="119" ht="12.75">
      <c r="C119" s="44"/>
    </row>
    <row r="120" ht="12.75">
      <c r="C120" s="44"/>
    </row>
    <row r="121" ht="12.75">
      <c r="C121" s="44"/>
    </row>
    <row r="122" ht="12.75">
      <c r="C122" s="44"/>
    </row>
    <row r="123" ht="12.75">
      <c r="C123" s="44"/>
    </row>
    <row r="124" ht="12.75">
      <c r="C124" s="44"/>
    </row>
    <row r="125" ht="12.75">
      <c r="C125" s="44"/>
    </row>
    <row r="126" ht="12.75">
      <c r="C126" s="44"/>
    </row>
    <row r="127" ht="12.75">
      <c r="C127" s="44"/>
    </row>
    <row r="128" ht="12.75">
      <c r="C128" s="44"/>
    </row>
    <row r="129" ht="12.75">
      <c r="C129" s="44"/>
    </row>
    <row r="130" ht="12.75">
      <c r="C130" s="44"/>
    </row>
    <row r="131" ht="12.75">
      <c r="C131" s="44"/>
    </row>
    <row r="132" ht="12.75">
      <c r="C132" s="44"/>
    </row>
    <row r="133" ht="12.75">
      <c r="C133" s="44"/>
    </row>
    <row r="134" ht="12.75">
      <c r="C134" s="44"/>
    </row>
    <row r="135" ht="12.75">
      <c r="C135" s="44"/>
    </row>
    <row r="136" ht="12.75">
      <c r="C136" s="44"/>
    </row>
    <row r="137" ht="12.75">
      <c r="C137" s="44"/>
    </row>
    <row r="138" ht="12.75">
      <c r="C138" s="44"/>
    </row>
    <row r="139" ht="12.75">
      <c r="C139" s="44"/>
    </row>
    <row r="140" ht="12.75">
      <c r="C140" s="44"/>
    </row>
    <row r="141" ht="12.75">
      <c r="C141" s="44"/>
    </row>
    <row r="142" ht="12.75">
      <c r="C142" s="44"/>
    </row>
    <row r="143" ht="12.75">
      <c r="C143" s="44"/>
    </row>
    <row r="144" ht="12.75">
      <c r="C144" s="44"/>
    </row>
    <row r="145" ht="12.75">
      <c r="C145" s="44"/>
    </row>
    <row r="146" ht="12.75">
      <c r="C146" s="44"/>
    </row>
    <row r="147" ht="12.75">
      <c r="C147" s="44"/>
    </row>
    <row r="148" ht="12.75">
      <c r="C148" s="44"/>
    </row>
    <row r="149" ht="12.75">
      <c r="C149" s="44"/>
    </row>
    <row r="150" ht="12.75">
      <c r="C150" s="44"/>
    </row>
    <row r="151" ht="12.75">
      <c r="C151" s="44"/>
    </row>
    <row r="152" ht="12.75">
      <c r="C152" s="44"/>
    </row>
    <row r="153" ht="12.75">
      <c r="C153" s="44"/>
    </row>
    <row r="154" ht="12.75">
      <c r="C154" s="44"/>
    </row>
    <row r="155" ht="12.75">
      <c r="C155" s="44"/>
    </row>
  </sheetData>
  <sheetProtection/>
  <mergeCells count="1">
    <mergeCell ref="C1:D1"/>
  </mergeCells>
  <printOptions/>
  <pageMargins left="2.204724409448819" right="0.15748031496062992" top="0.7874015748031497" bottom="0.35433070866141736" header="0.31496062992125984" footer="0.31496062992125984"/>
  <pageSetup fitToWidth="2" horizontalDpi="600" verticalDpi="600" orientation="landscape" paperSize="8" r:id="rId2"/>
  <colBreaks count="1" manualBreakCount="1">
    <brk id="8" max="7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E395"/>
  <sheetViews>
    <sheetView showGridLines="0" zoomScalePageLayoutView="0" workbookViewId="0" topLeftCell="A1">
      <selection activeCell="E14" sqref="E14"/>
    </sheetView>
  </sheetViews>
  <sheetFormatPr defaultColWidth="80.28125" defaultRowHeight="12.75"/>
  <cols>
    <col min="1" max="1" width="12.421875" style="43" customWidth="1"/>
    <col min="2" max="2" width="14.140625" style="43" customWidth="1"/>
    <col min="3" max="3" width="55.140625" style="43" customWidth="1"/>
    <col min="4" max="4" width="26.28125" style="43" customWidth="1"/>
    <col min="5" max="5" width="15.57421875" style="43" customWidth="1"/>
    <col min="6" max="16384" width="80.28125" style="43" customWidth="1"/>
  </cols>
  <sheetData>
    <row r="1" spans="2:5" s="3" customFormat="1" ht="75.75" customHeight="1">
      <c r="B1" s="1"/>
      <c r="C1" s="78" t="s">
        <v>382</v>
      </c>
      <c r="D1" s="79"/>
      <c r="E1" s="2"/>
    </row>
    <row r="2" ht="12.75">
      <c r="E2" s="44"/>
    </row>
    <row r="3" spans="2:5" ht="24.75" customHeight="1">
      <c r="B3" s="48" t="s">
        <v>0</v>
      </c>
      <c r="C3" s="48" t="s">
        <v>1</v>
      </c>
      <c r="D3" s="48">
        <v>2018</v>
      </c>
      <c r="E3" s="44"/>
    </row>
    <row r="4" spans="2:5" ht="15.75">
      <c r="B4" s="14" t="s">
        <v>102</v>
      </c>
      <c r="C4" s="15" t="s">
        <v>103</v>
      </c>
      <c r="D4" s="16">
        <v>41678699.66000007</v>
      </c>
      <c r="E4" s="44"/>
    </row>
    <row r="5" spans="2:5" ht="15.75">
      <c r="B5" s="14" t="s">
        <v>104</v>
      </c>
      <c r="C5" s="15" t="s">
        <v>105</v>
      </c>
      <c r="D5" s="16">
        <v>41945958.33</v>
      </c>
      <c r="E5" s="44"/>
    </row>
    <row r="6" spans="2:5" ht="15.75">
      <c r="B6" s="14" t="s">
        <v>106</v>
      </c>
      <c r="C6" s="15" t="s">
        <v>107</v>
      </c>
      <c r="D6" s="16">
        <v>216000</v>
      </c>
      <c r="E6" s="44"/>
    </row>
    <row r="7" spans="2:5" ht="15.75">
      <c r="B7" s="14" t="s">
        <v>108</v>
      </c>
      <c r="C7" s="15" t="s">
        <v>9</v>
      </c>
      <c r="D7" s="16">
        <v>8854078.459999999</v>
      </c>
      <c r="E7" s="44"/>
    </row>
    <row r="8" spans="2:5" ht="15.75">
      <c r="B8" s="14" t="s">
        <v>109</v>
      </c>
      <c r="C8" s="15" t="s">
        <v>110</v>
      </c>
      <c r="D8" s="16">
        <v>75000</v>
      </c>
      <c r="E8" s="44"/>
    </row>
    <row r="9" spans="2:5" ht="15.75">
      <c r="B9" s="14" t="s">
        <v>111</v>
      </c>
      <c r="C9" s="15" t="s">
        <v>112</v>
      </c>
      <c r="D9" s="16">
        <v>11921863.55</v>
      </c>
      <c r="E9" s="44"/>
    </row>
    <row r="10" spans="2:5" ht="16.5" thickBot="1">
      <c r="B10" s="14" t="s">
        <v>113</v>
      </c>
      <c r="C10" s="15" t="s">
        <v>91</v>
      </c>
      <c r="D10" s="16">
        <v>488400</v>
      </c>
      <c r="E10" s="44"/>
    </row>
    <row r="11" spans="2:5" ht="21.75" thickBot="1">
      <c r="B11" s="80" t="s">
        <v>12</v>
      </c>
      <c r="C11" s="81" t="s">
        <v>12</v>
      </c>
      <c r="D11" s="22">
        <f>SUM(D4:D10)</f>
        <v>105180000.00000006</v>
      </c>
      <c r="E11" s="44"/>
    </row>
    <row r="12" spans="3:5" ht="12.75">
      <c r="C12" s="44"/>
      <c r="D12" s="44"/>
      <c r="E12" s="44"/>
    </row>
    <row r="13" spans="3:4" ht="12.75">
      <c r="C13" s="44"/>
      <c r="D13" s="49"/>
    </row>
    <row r="14" spans="3:4" ht="12.75">
      <c r="C14" s="44"/>
      <c r="D14" s="50"/>
    </row>
    <row r="15" spans="3:4" ht="12.75">
      <c r="C15" s="44"/>
      <c r="D15" s="44"/>
    </row>
    <row r="16" spans="3:4" ht="12.75">
      <c r="C16" s="44"/>
      <c r="D16" s="44"/>
    </row>
    <row r="17" spans="3:4" ht="12.75">
      <c r="C17" s="44"/>
      <c r="D17" s="44"/>
    </row>
    <row r="18" spans="3:4" ht="12.75">
      <c r="C18" s="44"/>
      <c r="D18" s="44"/>
    </row>
    <row r="19" spans="3:4" ht="12.75">
      <c r="C19" s="44"/>
      <c r="D19" s="44"/>
    </row>
    <row r="20" spans="3:4" ht="12.75">
      <c r="C20" s="44"/>
      <c r="D20" s="44"/>
    </row>
    <row r="21" spans="3:4" ht="12.75">
      <c r="C21" s="44"/>
      <c r="D21" s="44"/>
    </row>
    <row r="22" spans="3:4" ht="12.75">
      <c r="C22" s="44"/>
      <c r="D22" s="44"/>
    </row>
    <row r="23" spans="3:4" ht="12.75">
      <c r="C23" s="44"/>
      <c r="D23" s="44"/>
    </row>
    <row r="24" spans="3:4" ht="12.75">
      <c r="C24" s="44"/>
      <c r="D24" s="44"/>
    </row>
    <row r="25" spans="3:4" ht="12.75">
      <c r="C25" s="44"/>
      <c r="D25" s="44"/>
    </row>
    <row r="26" spans="3:4" ht="12.75">
      <c r="C26" s="44"/>
      <c r="D26" s="44"/>
    </row>
    <row r="27" spans="3:4" ht="12.75">
      <c r="C27" s="44"/>
      <c r="D27" s="44"/>
    </row>
    <row r="28" spans="3:4" ht="12.75">
      <c r="C28" s="44"/>
      <c r="D28" s="44"/>
    </row>
    <row r="29" spans="3:4" ht="12.75">
      <c r="C29" s="44"/>
      <c r="D29" s="44"/>
    </row>
    <row r="30" spans="3:4" ht="12.75">
      <c r="C30" s="44"/>
      <c r="D30" s="44"/>
    </row>
    <row r="31" spans="3:4" ht="12.75">
      <c r="C31" s="44"/>
      <c r="D31" s="44"/>
    </row>
    <row r="32" spans="3:4" ht="12.75">
      <c r="C32" s="44"/>
      <c r="D32" s="44"/>
    </row>
    <row r="33" spans="3:4" ht="12.75">
      <c r="C33" s="44"/>
      <c r="D33" s="44"/>
    </row>
    <row r="34" spans="3:4" ht="12.75">
      <c r="C34" s="44"/>
      <c r="D34" s="44"/>
    </row>
    <row r="35" spans="3:4" ht="12.75">
      <c r="C35" s="44"/>
      <c r="D35" s="44"/>
    </row>
    <row r="36" spans="3:4" ht="12.75">
      <c r="C36" s="44"/>
      <c r="D36" s="44"/>
    </row>
    <row r="37" spans="3:4" ht="12.75">
      <c r="C37" s="44"/>
      <c r="D37" s="44"/>
    </row>
    <row r="38" spans="3:4" ht="12.75">
      <c r="C38" s="44"/>
      <c r="D38" s="44"/>
    </row>
    <row r="39" spans="3:4" ht="12.75">
      <c r="C39" s="44"/>
      <c r="D39" s="44"/>
    </row>
    <row r="40" spans="3:4" ht="12.75">
      <c r="C40" s="44"/>
      <c r="D40" s="44"/>
    </row>
    <row r="41" spans="3:4" ht="12.75">
      <c r="C41" s="44"/>
      <c r="D41" s="44"/>
    </row>
    <row r="42" spans="3:4" ht="12.75">
      <c r="C42" s="44"/>
      <c r="D42" s="44"/>
    </row>
    <row r="43" spans="3:4" ht="12.75">
      <c r="C43" s="44"/>
      <c r="D43" s="44"/>
    </row>
    <row r="44" spans="3:4" ht="12.75">
      <c r="C44" s="44"/>
      <c r="D44" s="44"/>
    </row>
    <row r="45" spans="3:4" ht="12.75">
      <c r="C45" s="44"/>
      <c r="D45" s="44"/>
    </row>
    <row r="46" spans="3:4" ht="12.75">
      <c r="C46" s="44"/>
      <c r="D46" s="44"/>
    </row>
    <row r="47" spans="3:4" ht="12.75">
      <c r="C47" s="44"/>
      <c r="D47" s="44"/>
    </row>
    <row r="48" spans="3:4" ht="12.75">
      <c r="C48" s="44"/>
      <c r="D48" s="44"/>
    </row>
    <row r="49" spans="3:4" ht="12.75">
      <c r="C49" s="44"/>
      <c r="D49" s="44"/>
    </row>
    <row r="50" spans="3:4" ht="12.75">
      <c r="C50" s="44"/>
      <c r="D50" s="44"/>
    </row>
    <row r="51" spans="3:4" ht="12.75">
      <c r="C51" s="44"/>
      <c r="D51" s="44"/>
    </row>
    <row r="52" spans="3:4" ht="12.75">
      <c r="C52" s="44"/>
      <c r="D52" s="44"/>
    </row>
    <row r="53" spans="3:4" ht="12.75">
      <c r="C53" s="44"/>
      <c r="D53" s="44"/>
    </row>
    <row r="54" spans="3:4" ht="12.75">
      <c r="C54" s="44"/>
      <c r="D54" s="44"/>
    </row>
    <row r="55" spans="3:4" ht="12.75">
      <c r="C55" s="44"/>
      <c r="D55" s="44"/>
    </row>
    <row r="56" spans="3:4" ht="12.75">
      <c r="C56" s="44"/>
      <c r="D56" s="44"/>
    </row>
    <row r="57" spans="3:4" ht="12.75">
      <c r="C57" s="44"/>
      <c r="D57" s="44"/>
    </row>
    <row r="58" spans="3:4" ht="12.75">
      <c r="C58" s="44"/>
      <c r="D58" s="44"/>
    </row>
    <row r="59" spans="3:4" ht="12.75">
      <c r="C59" s="44"/>
      <c r="D59" s="44"/>
    </row>
    <row r="60" spans="3:4" ht="12.75">
      <c r="C60" s="44"/>
      <c r="D60" s="44"/>
    </row>
    <row r="61" spans="3:4" ht="12.75">
      <c r="C61" s="44"/>
      <c r="D61" s="44"/>
    </row>
    <row r="62" spans="3:4" ht="12.75">
      <c r="C62" s="44"/>
      <c r="D62" s="44"/>
    </row>
    <row r="63" spans="3:4" ht="12.75">
      <c r="C63" s="44"/>
      <c r="D63" s="44"/>
    </row>
    <row r="64" spans="3:4" ht="12.75">
      <c r="C64" s="44"/>
      <c r="D64" s="44"/>
    </row>
    <row r="65" spans="3:4" ht="12.75">
      <c r="C65" s="44"/>
      <c r="D65" s="44"/>
    </row>
    <row r="66" spans="3:4" ht="12.75">
      <c r="C66" s="44"/>
      <c r="D66" s="44"/>
    </row>
    <row r="67" spans="3:4" ht="12.75">
      <c r="C67" s="44"/>
      <c r="D67" s="44"/>
    </row>
    <row r="68" spans="3:4" ht="12.75">
      <c r="C68" s="44"/>
      <c r="D68" s="44"/>
    </row>
    <row r="69" spans="3:4" ht="12.75">
      <c r="C69" s="44"/>
      <c r="D69" s="44"/>
    </row>
    <row r="70" spans="3:4" ht="12.75">
      <c r="C70" s="44"/>
      <c r="D70" s="44"/>
    </row>
    <row r="71" spans="3:4" ht="12.75">
      <c r="C71" s="44"/>
      <c r="D71" s="44"/>
    </row>
    <row r="72" spans="3:4" ht="12.75">
      <c r="C72" s="44"/>
      <c r="D72" s="44"/>
    </row>
    <row r="73" spans="3:4" ht="12.75">
      <c r="C73" s="44"/>
      <c r="D73" s="44"/>
    </row>
    <row r="74" spans="3:4" ht="12.75">
      <c r="C74" s="44"/>
      <c r="D74" s="44"/>
    </row>
    <row r="75" spans="3:4" ht="12.75">
      <c r="C75" s="44"/>
      <c r="D75" s="44"/>
    </row>
    <row r="76" spans="3:4" ht="12.75">
      <c r="C76" s="44"/>
      <c r="D76" s="44"/>
    </row>
    <row r="77" spans="3:4" ht="12.75">
      <c r="C77" s="44"/>
      <c r="D77" s="44"/>
    </row>
    <row r="78" spans="3:4" ht="12.75">
      <c r="C78" s="44"/>
      <c r="D78" s="44"/>
    </row>
    <row r="79" spans="3:4" ht="12.75">
      <c r="C79" s="44"/>
      <c r="D79" s="44"/>
    </row>
    <row r="80" spans="3:4" ht="12.75">
      <c r="C80" s="44"/>
      <c r="D80" s="44"/>
    </row>
    <row r="81" spans="3:4" ht="12.75">
      <c r="C81" s="44"/>
      <c r="D81" s="44"/>
    </row>
    <row r="82" spans="3:4" ht="12.75">
      <c r="C82" s="44"/>
      <c r="D82" s="44"/>
    </row>
    <row r="83" spans="3:4" ht="12.75">
      <c r="C83" s="44"/>
      <c r="D83" s="44"/>
    </row>
    <row r="84" spans="3:4" ht="12.75">
      <c r="C84" s="44"/>
      <c r="D84" s="44"/>
    </row>
    <row r="85" spans="3:4" ht="12.75">
      <c r="C85" s="44"/>
      <c r="D85" s="44"/>
    </row>
    <row r="86" spans="3:4" ht="12.75">
      <c r="C86" s="44"/>
      <c r="D86" s="44"/>
    </row>
    <row r="87" spans="3:4" ht="12.75">
      <c r="C87" s="44"/>
      <c r="D87" s="44"/>
    </row>
    <row r="88" spans="3:4" ht="12.75">
      <c r="C88" s="44"/>
      <c r="D88" s="44"/>
    </row>
    <row r="89" spans="3:4" ht="12.75">
      <c r="C89" s="44"/>
      <c r="D89" s="44"/>
    </row>
    <row r="90" spans="3:4" ht="12.75">
      <c r="C90" s="44"/>
      <c r="D90" s="44"/>
    </row>
    <row r="91" spans="3:4" ht="12.75">
      <c r="C91" s="44"/>
      <c r="D91" s="44"/>
    </row>
    <row r="92" spans="3:4" ht="12.75">
      <c r="C92" s="44"/>
      <c r="D92" s="44"/>
    </row>
    <row r="93" spans="3:4" ht="12.75">
      <c r="C93" s="44"/>
      <c r="D93" s="44"/>
    </row>
    <row r="94" spans="3:4" ht="12.75">
      <c r="C94" s="44"/>
      <c r="D94" s="44"/>
    </row>
    <row r="95" spans="3:4" ht="12.75">
      <c r="C95" s="44"/>
      <c r="D95" s="44"/>
    </row>
    <row r="96" spans="3:4" ht="12.75">
      <c r="C96" s="44"/>
      <c r="D96" s="44"/>
    </row>
    <row r="97" spans="3:4" ht="12.75">
      <c r="C97" s="44"/>
      <c r="D97" s="44"/>
    </row>
    <row r="98" spans="3:4" ht="12.75">
      <c r="C98" s="44"/>
      <c r="D98" s="44"/>
    </row>
    <row r="99" spans="3:4" ht="12.75">
      <c r="C99" s="44"/>
      <c r="D99" s="44"/>
    </row>
    <row r="100" spans="3:4" ht="12.75">
      <c r="C100" s="44"/>
      <c r="D100" s="44"/>
    </row>
    <row r="101" spans="3:4" ht="12.75">
      <c r="C101" s="44"/>
      <c r="D101" s="44"/>
    </row>
    <row r="102" spans="3:4" ht="12.75">
      <c r="C102" s="44"/>
      <c r="D102" s="44"/>
    </row>
    <row r="103" spans="3:4" ht="12.75">
      <c r="C103" s="44"/>
      <c r="D103" s="44"/>
    </row>
    <row r="104" spans="3:4" ht="12.75">
      <c r="C104" s="44"/>
      <c r="D104" s="44"/>
    </row>
    <row r="105" spans="3:4" ht="12.75">
      <c r="C105" s="44"/>
      <c r="D105" s="44"/>
    </row>
    <row r="106" spans="3:4" ht="12.75">
      <c r="C106" s="44"/>
      <c r="D106" s="44"/>
    </row>
    <row r="107" spans="3:4" ht="12.75">
      <c r="C107" s="44"/>
      <c r="D107" s="44"/>
    </row>
    <row r="108" spans="3:4" ht="12.75">
      <c r="C108" s="44"/>
      <c r="D108" s="44"/>
    </row>
    <row r="109" spans="3:4" ht="12.75">
      <c r="C109" s="44"/>
      <c r="D109" s="44"/>
    </row>
    <row r="110" spans="3:4" ht="12.75">
      <c r="C110" s="44"/>
      <c r="D110" s="44"/>
    </row>
    <row r="111" spans="3:4" ht="12.75">
      <c r="C111" s="44"/>
      <c r="D111" s="44"/>
    </row>
    <row r="112" spans="3:4" ht="12.75">
      <c r="C112" s="44"/>
      <c r="D112" s="44"/>
    </row>
    <row r="113" spans="3:4" ht="12.75">
      <c r="C113" s="44"/>
      <c r="D113" s="44"/>
    </row>
    <row r="114" spans="3:4" ht="12.75">
      <c r="C114" s="44"/>
      <c r="D114" s="44"/>
    </row>
    <row r="115" spans="3:4" ht="12.75">
      <c r="C115" s="44"/>
      <c r="D115" s="44"/>
    </row>
    <row r="116" spans="3:4" ht="12.75">
      <c r="C116" s="44"/>
      <c r="D116" s="44"/>
    </row>
    <row r="117" spans="3:4" ht="12.75">
      <c r="C117" s="44"/>
      <c r="D117" s="44"/>
    </row>
    <row r="118" spans="3:4" ht="12.75">
      <c r="C118" s="44"/>
      <c r="D118" s="44"/>
    </row>
    <row r="119" spans="3:4" ht="12.75">
      <c r="C119" s="44"/>
      <c r="D119" s="44"/>
    </row>
    <row r="120" spans="3:4" ht="12.75">
      <c r="C120" s="44"/>
      <c r="D120" s="44"/>
    </row>
    <row r="121" spans="3:4" ht="12.75">
      <c r="C121" s="44"/>
      <c r="D121" s="44"/>
    </row>
    <row r="122" spans="3:4" ht="12.75">
      <c r="C122" s="44"/>
      <c r="D122" s="44"/>
    </row>
    <row r="123" spans="3:4" ht="12.75">
      <c r="C123" s="44"/>
      <c r="D123" s="44"/>
    </row>
    <row r="124" spans="3:4" ht="12.75">
      <c r="C124" s="44"/>
      <c r="D124" s="44"/>
    </row>
    <row r="125" spans="3:4" ht="12.75">
      <c r="C125" s="44"/>
      <c r="D125" s="44"/>
    </row>
    <row r="126" spans="3:4" ht="12.75">
      <c r="C126" s="44"/>
      <c r="D126" s="44"/>
    </row>
    <row r="127" spans="3:4" ht="12.75">
      <c r="C127" s="44"/>
      <c r="D127" s="44"/>
    </row>
    <row r="128" spans="3:4" ht="12.75">
      <c r="C128" s="44"/>
      <c r="D128" s="44"/>
    </row>
    <row r="129" spans="3:4" ht="12.75">
      <c r="C129" s="44"/>
      <c r="D129" s="44"/>
    </row>
    <row r="130" spans="3:4" ht="12.75">
      <c r="C130" s="44"/>
      <c r="D130" s="44"/>
    </row>
    <row r="131" spans="3:4" ht="12.75">
      <c r="C131" s="44"/>
      <c r="D131" s="44"/>
    </row>
    <row r="132" spans="3:4" ht="12.75">
      <c r="C132" s="44"/>
      <c r="D132" s="44"/>
    </row>
    <row r="133" spans="3:4" ht="12.75">
      <c r="C133" s="44"/>
      <c r="D133" s="44"/>
    </row>
    <row r="134" spans="3:4" ht="12.75">
      <c r="C134" s="44"/>
      <c r="D134" s="44"/>
    </row>
    <row r="135" spans="3:4" ht="12.75">
      <c r="C135" s="44"/>
      <c r="D135" s="44"/>
    </row>
    <row r="136" spans="3:4" ht="12.75">
      <c r="C136" s="44"/>
      <c r="D136" s="44"/>
    </row>
    <row r="137" spans="3:4" ht="12.75">
      <c r="C137" s="44"/>
      <c r="D137" s="44"/>
    </row>
    <row r="138" spans="3:4" ht="12.75">
      <c r="C138" s="44"/>
      <c r="D138" s="44"/>
    </row>
    <row r="139" spans="3:4" ht="12.75">
      <c r="C139" s="44"/>
      <c r="D139" s="44"/>
    </row>
    <row r="140" spans="3:4" ht="12.75">
      <c r="C140" s="44"/>
      <c r="D140" s="44"/>
    </row>
    <row r="141" spans="3:4" ht="12.75">
      <c r="C141" s="44"/>
      <c r="D141" s="44"/>
    </row>
    <row r="142" spans="3:4" ht="12.75">
      <c r="C142" s="44"/>
      <c r="D142" s="44"/>
    </row>
    <row r="143" spans="3:4" ht="12.75">
      <c r="C143" s="44"/>
      <c r="D143" s="44"/>
    </row>
    <row r="144" spans="3:4" ht="12.75">
      <c r="C144" s="44"/>
      <c r="D144" s="44"/>
    </row>
    <row r="145" spans="3:4" ht="12.75">
      <c r="C145" s="44"/>
      <c r="D145" s="44"/>
    </row>
    <row r="146" spans="3:4" ht="12.75">
      <c r="C146" s="44"/>
      <c r="D146" s="44"/>
    </row>
    <row r="147" spans="3:4" ht="12.75">
      <c r="C147" s="44"/>
      <c r="D147" s="44"/>
    </row>
    <row r="148" spans="3:4" ht="12.75">
      <c r="C148" s="44"/>
      <c r="D148" s="44"/>
    </row>
    <row r="149" spans="3:4" ht="12.75">
      <c r="C149" s="44"/>
      <c r="D149" s="44"/>
    </row>
    <row r="150" spans="3:4" ht="12.75">
      <c r="C150" s="44"/>
      <c r="D150" s="44"/>
    </row>
    <row r="151" spans="3:4" ht="12.75">
      <c r="C151" s="44"/>
      <c r="D151" s="44"/>
    </row>
    <row r="152" spans="3:4" ht="12.75">
      <c r="C152" s="44"/>
      <c r="D152" s="44"/>
    </row>
    <row r="153" spans="3:4" ht="12.75">
      <c r="C153" s="44"/>
      <c r="D153" s="44"/>
    </row>
    <row r="154" spans="3:4" ht="12.75">
      <c r="C154" s="44"/>
      <c r="D154" s="44"/>
    </row>
    <row r="155" spans="3:4" ht="12.75">
      <c r="C155" s="44"/>
      <c r="D155" s="44"/>
    </row>
    <row r="156" spans="3:4" ht="12.75">
      <c r="C156" s="44"/>
      <c r="D156" s="44"/>
    </row>
    <row r="157" spans="3:4" ht="12.75">
      <c r="C157" s="44"/>
      <c r="D157" s="44"/>
    </row>
    <row r="158" spans="3:4" ht="12.75">
      <c r="C158" s="44"/>
      <c r="D158" s="44"/>
    </row>
    <row r="159" spans="3:4" ht="12.75">
      <c r="C159" s="44"/>
      <c r="D159" s="44"/>
    </row>
    <row r="160" spans="3:4" ht="12.75">
      <c r="C160" s="44"/>
      <c r="D160" s="44"/>
    </row>
    <row r="161" spans="3:4" ht="12.75">
      <c r="C161" s="44"/>
      <c r="D161" s="44"/>
    </row>
    <row r="162" spans="3:4" ht="12.75">
      <c r="C162" s="44"/>
      <c r="D162" s="44"/>
    </row>
    <row r="163" spans="3:4" ht="12.75">
      <c r="C163" s="44"/>
      <c r="D163" s="44"/>
    </row>
    <row r="164" spans="3:4" ht="12.75">
      <c r="C164" s="44"/>
      <c r="D164" s="44"/>
    </row>
    <row r="165" spans="3:4" ht="12.75">
      <c r="C165" s="44"/>
      <c r="D165" s="44"/>
    </row>
    <row r="166" spans="3:4" ht="12.75">
      <c r="C166" s="44"/>
      <c r="D166" s="44"/>
    </row>
    <row r="167" spans="3:4" ht="12.75">
      <c r="C167" s="44"/>
      <c r="D167" s="44"/>
    </row>
    <row r="168" spans="3:4" ht="12.75">
      <c r="C168" s="44"/>
      <c r="D168" s="44"/>
    </row>
    <row r="169" spans="3:4" ht="12.75">
      <c r="C169" s="44"/>
      <c r="D169" s="44"/>
    </row>
    <row r="170" spans="3:4" ht="12.75">
      <c r="C170" s="44"/>
      <c r="D170" s="44"/>
    </row>
    <row r="171" spans="3:4" ht="12.75">
      <c r="C171" s="44"/>
      <c r="D171" s="44"/>
    </row>
    <row r="172" spans="3:4" ht="12.75">
      <c r="C172" s="44"/>
      <c r="D172" s="44"/>
    </row>
    <row r="173" spans="3:4" ht="12.75">
      <c r="C173" s="44"/>
      <c r="D173" s="44"/>
    </row>
    <row r="174" spans="3:4" ht="12.75">
      <c r="C174" s="44"/>
      <c r="D174" s="44"/>
    </row>
    <row r="175" spans="3:4" ht="12.75">
      <c r="C175" s="44"/>
      <c r="D175" s="44"/>
    </row>
    <row r="176" spans="3:4" ht="12.75">
      <c r="C176" s="44"/>
      <c r="D176" s="44"/>
    </row>
    <row r="177" spans="3:4" ht="12.75">
      <c r="C177" s="44"/>
      <c r="D177" s="44"/>
    </row>
    <row r="178" spans="3:4" ht="12.75">
      <c r="C178" s="44"/>
      <c r="D178" s="44"/>
    </row>
    <row r="179" spans="3:4" ht="12.75">
      <c r="C179" s="44"/>
      <c r="D179" s="44"/>
    </row>
    <row r="180" spans="3:4" ht="12.75">
      <c r="C180" s="44"/>
      <c r="D180" s="44"/>
    </row>
    <row r="181" spans="3:4" ht="12.75">
      <c r="C181" s="44"/>
      <c r="D181" s="44"/>
    </row>
    <row r="182" spans="3:4" ht="12.75">
      <c r="C182" s="44"/>
      <c r="D182" s="44"/>
    </row>
    <row r="183" spans="3:4" ht="12.75">
      <c r="C183" s="44"/>
      <c r="D183" s="44"/>
    </row>
    <row r="184" spans="3:4" ht="12.75">
      <c r="C184" s="44"/>
      <c r="D184" s="44"/>
    </row>
    <row r="185" spans="3:4" ht="12.75">
      <c r="C185" s="44"/>
      <c r="D185" s="44"/>
    </row>
    <row r="186" spans="3:4" ht="12.75">
      <c r="C186" s="44"/>
      <c r="D186" s="44"/>
    </row>
    <row r="187" spans="3:4" ht="12.75">
      <c r="C187" s="44"/>
      <c r="D187" s="44"/>
    </row>
    <row r="188" spans="3:4" ht="12.75">
      <c r="C188" s="44"/>
      <c r="D188" s="44"/>
    </row>
    <row r="189" spans="3:4" ht="12.75">
      <c r="C189" s="44"/>
      <c r="D189" s="44"/>
    </row>
    <row r="190" spans="3:4" ht="12.75">
      <c r="C190" s="44"/>
      <c r="D190" s="44"/>
    </row>
    <row r="191" spans="3:4" ht="12.75">
      <c r="C191" s="44"/>
      <c r="D191" s="44"/>
    </row>
    <row r="192" spans="3:4" ht="12.75">
      <c r="C192" s="44"/>
      <c r="D192" s="44"/>
    </row>
    <row r="193" spans="3:4" ht="12.75">
      <c r="C193" s="44"/>
      <c r="D193" s="44"/>
    </row>
    <row r="194" spans="3:4" ht="12.75">
      <c r="C194" s="44"/>
      <c r="D194" s="44"/>
    </row>
    <row r="195" spans="3:4" ht="12.75">
      <c r="C195" s="44"/>
      <c r="D195" s="44"/>
    </row>
    <row r="196" spans="3:4" ht="12.75">
      <c r="C196" s="44"/>
      <c r="D196" s="44"/>
    </row>
    <row r="197" spans="3:4" ht="12.75">
      <c r="C197" s="44"/>
      <c r="D197" s="44"/>
    </row>
    <row r="198" spans="3:4" ht="12.75">
      <c r="C198" s="44"/>
      <c r="D198" s="44"/>
    </row>
    <row r="199" spans="3:4" ht="12.75">
      <c r="C199" s="44"/>
      <c r="D199" s="44"/>
    </row>
    <row r="200" spans="3:4" ht="12.75">
      <c r="C200" s="44"/>
      <c r="D200" s="44"/>
    </row>
    <row r="201" spans="3:4" ht="12.75">
      <c r="C201" s="44"/>
      <c r="D201" s="44"/>
    </row>
    <row r="202" spans="3:4" ht="12.75">
      <c r="C202" s="44"/>
      <c r="D202" s="44"/>
    </row>
    <row r="203" spans="3:4" ht="12.75">
      <c r="C203" s="44"/>
      <c r="D203" s="44"/>
    </row>
    <row r="204" spans="3:4" ht="12.75">
      <c r="C204" s="44"/>
      <c r="D204" s="44"/>
    </row>
    <row r="205" spans="3:4" ht="12.75">
      <c r="C205" s="44"/>
      <c r="D205" s="44"/>
    </row>
    <row r="206" spans="3:4" ht="12.75">
      <c r="C206" s="44"/>
      <c r="D206" s="44"/>
    </row>
    <row r="207" spans="3:4" ht="12.75">
      <c r="C207" s="44"/>
      <c r="D207" s="44"/>
    </row>
    <row r="208" spans="3:4" ht="12.75">
      <c r="C208" s="44"/>
      <c r="D208" s="44"/>
    </row>
    <row r="209" spans="3:4" ht="12.75">
      <c r="C209" s="44"/>
      <c r="D209" s="44"/>
    </row>
    <row r="210" spans="3:4" ht="12.75">
      <c r="C210" s="44"/>
      <c r="D210" s="44"/>
    </row>
    <row r="211" spans="3:4" ht="12.75">
      <c r="C211" s="44"/>
      <c r="D211" s="44"/>
    </row>
    <row r="212" spans="3:4" ht="12.75">
      <c r="C212" s="44"/>
      <c r="D212" s="44"/>
    </row>
    <row r="213" spans="3:4" ht="12.75">
      <c r="C213" s="44"/>
      <c r="D213" s="44"/>
    </row>
    <row r="214" spans="3:4" ht="12.75">
      <c r="C214" s="44"/>
      <c r="D214" s="44"/>
    </row>
    <row r="215" spans="3:4" ht="12.75">
      <c r="C215" s="44"/>
      <c r="D215" s="44"/>
    </row>
    <row r="216" spans="3:4" ht="12.75">
      <c r="C216" s="44"/>
      <c r="D216" s="44"/>
    </row>
    <row r="217" spans="3:4" ht="12.75">
      <c r="C217" s="44"/>
      <c r="D217" s="44"/>
    </row>
    <row r="218" spans="3:4" ht="12.75">
      <c r="C218" s="44"/>
      <c r="D218" s="44"/>
    </row>
    <row r="219" spans="3:4" ht="12.75">
      <c r="C219" s="44"/>
      <c r="D219" s="44"/>
    </row>
    <row r="220" spans="3:4" ht="12.75">
      <c r="C220" s="44"/>
      <c r="D220" s="44"/>
    </row>
    <row r="221" spans="3:4" ht="12.75">
      <c r="C221" s="44"/>
      <c r="D221" s="44"/>
    </row>
    <row r="222" spans="3:4" ht="12.75">
      <c r="C222" s="44"/>
      <c r="D222" s="44"/>
    </row>
    <row r="223" spans="3:4" ht="12.75">
      <c r="C223" s="44"/>
      <c r="D223" s="44"/>
    </row>
    <row r="224" spans="3:4" ht="12.75">
      <c r="C224" s="44"/>
      <c r="D224" s="44"/>
    </row>
    <row r="225" spans="3:4" ht="12.75">
      <c r="C225" s="44"/>
      <c r="D225" s="44"/>
    </row>
    <row r="226" spans="3:4" ht="12.75">
      <c r="C226" s="44"/>
      <c r="D226" s="44"/>
    </row>
    <row r="227" spans="3:4" ht="12.75">
      <c r="C227" s="44"/>
      <c r="D227" s="44"/>
    </row>
    <row r="228" spans="3:4" ht="12.75">
      <c r="C228" s="44"/>
      <c r="D228" s="44"/>
    </row>
    <row r="229" spans="3:4" ht="12.75">
      <c r="C229" s="44"/>
      <c r="D229" s="44"/>
    </row>
    <row r="230" spans="3:4" ht="12.75">
      <c r="C230" s="44"/>
      <c r="D230" s="44"/>
    </row>
    <row r="231" spans="3:4" ht="12.75">
      <c r="C231" s="44"/>
      <c r="D231" s="44"/>
    </row>
    <row r="232" spans="3:4" ht="12.75">
      <c r="C232" s="44"/>
      <c r="D232" s="44"/>
    </row>
    <row r="233" spans="3:4" ht="12.75">
      <c r="C233" s="44"/>
      <c r="D233" s="44"/>
    </row>
    <row r="234" spans="3:4" ht="12.75">
      <c r="C234" s="44"/>
      <c r="D234" s="44"/>
    </row>
    <row r="235" spans="3:4" ht="12.75">
      <c r="C235" s="44"/>
      <c r="D235" s="44"/>
    </row>
    <row r="236" spans="3:4" ht="12.75">
      <c r="C236" s="44"/>
      <c r="D236" s="44"/>
    </row>
    <row r="237" spans="3:4" ht="12.75">
      <c r="C237" s="44"/>
      <c r="D237" s="44"/>
    </row>
    <row r="238" spans="3:4" ht="12.75">
      <c r="C238" s="44"/>
      <c r="D238" s="44"/>
    </row>
    <row r="239" spans="3:4" ht="12.75">
      <c r="C239" s="44"/>
      <c r="D239" s="44"/>
    </row>
    <row r="240" spans="3:4" ht="12.75">
      <c r="C240" s="44"/>
      <c r="D240" s="44"/>
    </row>
    <row r="241" spans="3:4" ht="12.75">
      <c r="C241" s="44"/>
      <c r="D241" s="44"/>
    </row>
    <row r="242" spans="3:4" ht="12.75">
      <c r="C242" s="44"/>
      <c r="D242" s="44"/>
    </row>
    <row r="243" spans="3:4" ht="12.75">
      <c r="C243" s="44"/>
      <c r="D243" s="44"/>
    </row>
    <row r="244" spans="3:4" ht="12.75">
      <c r="C244" s="44"/>
      <c r="D244" s="44"/>
    </row>
    <row r="245" spans="3:4" ht="12.75">
      <c r="C245" s="44"/>
      <c r="D245" s="44"/>
    </row>
    <row r="246" spans="3:4" ht="12.75">
      <c r="C246" s="44"/>
      <c r="D246" s="44"/>
    </row>
    <row r="247" spans="3:4" ht="12.75">
      <c r="C247" s="44"/>
      <c r="D247" s="44"/>
    </row>
    <row r="248" spans="3:4" ht="12.75">
      <c r="C248" s="44"/>
      <c r="D248" s="44"/>
    </row>
    <row r="249" spans="3:4" ht="12.75">
      <c r="C249" s="44"/>
      <c r="D249" s="44"/>
    </row>
    <row r="250" spans="3:4" ht="12.75">
      <c r="C250" s="44"/>
      <c r="D250" s="44"/>
    </row>
    <row r="251" spans="3:4" ht="12.75">
      <c r="C251" s="44"/>
      <c r="D251" s="44"/>
    </row>
    <row r="252" spans="3:4" ht="12.75">
      <c r="C252" s="44"/>
      <c r="D252" s="44"/>
    </row>
    <row r="253" spans="3:4" ht="12.75">
      <c r="C253" s="44"/>
      <c r="D253" s="44"/>
    </row>
    <row r="254" spans="3:4" ht="12.75">
      <c r="C254" s="44"/>
      <c r="D254" s="44"/>
    </row>
    <row r="255" spans="3:4" ht="12.75">
      <c r="C255" s="44"/>
      <c r="D255" s="44"/>
    </row>
    <row r="256" spans="3:4" ht="12.75">
      <c r="C256" s="44"/>
      <c r="D256" s="44"/>
    </row>
    <row r="257" spans="3:4" ht="12.75">
      <c r="C257" s="44"/>
      <c r="D257" s="44"/>
    </row>
    <row r="258" spans="3:4" ht="12.75">
      <c r="C258" s="44"/>
      <c r="D258" s="44"/>
    </row>
    <row r="259" spans="3:4" ht="12.75">
      <c r="C259" s="44"/>
      <c r="D259" s="44"/>
    </row>
    <row r="260" spans="3:4" ht="12.75">
      <c r="C260" s="44"/>
      <c r="D260" s="44"/>
    </row>
    <row r="261" spans="3:4" ht="12.75">
      <c r="C261" s="44"/>
      <c r="D261" s="44"/>
    </row>
    <row r="262" spans="3:4" ht="12.75">
      <c r="C262" s="44"/>
      <c r="D262" s="44"/>
    </row>
    <row r="263" spans="3:4" ht="12.75">
      <c r="C263" s="44"/>
      <c r="D263" s="44"/>
    </row>
    <row r="264" spans="3:4" ht="12.75">
      <c r="C264" s="44"/>
      <c r="D264" s="44"/>
    </row>
    <row r="265" spans="3:4" ht="12.75">
      <c r="C265" s="44"/>
      <c r="D265" s="44"/>
    </row>
    <row r="266" spans="3:4" ht="12.75">
      <c r="C266" s="44"/>
      <c r="D266" s="44"/>
    </row>
    <row r="267" spans="3:4" ht="12.75">
      <c r="C267" s="44"/>
      <c r="D267" s="44"/>
    </row>
    <row r="268" spans="3:4" ht="12.75">
      <c r="C268" s="44"/>
      <c r="D268" s="44"/>
    </row>
    <row r="269" spans="3:4" ht="12.75">
      <c r="C269" s="44"/>
      <c r="D269" s="44"/>
    </row>
    <row r="270" spans="3:4" ht="12.75">
      <c r="C270" s="44"/>
      <c r="D270" s="44"/>
    </row>
    <row r="271" spans="3:4" ht="12.75">
      <c r="C271" s="44"/>
      <c r="D271" s="44"/>
    </row>
    <row r="272" spans="3:4" ht="12.75">
      <c r="C272" s="44"/>
      <c r="D272" s="44"/>
    </row>
    <row r="273" spans="3:4" ht="12.75">
      <c r="C273" s="44"/>
      <c r="D273" s="44"/>
    </row>
    <row r="274" spans="3:4" ht="12.75">
      <c r="C274" s="44"/>
      <c r="D274" s="44"/>
    </row>
    <row r="275" spans="3:4" ht="12.75">
      <c r="C275" s="44"/>
      <c r="D275" s="44"/>
    </row>
    <row r="276" spans="3:4" ht="12.75">
      <c r="C276" s="44"/>
      <c r="D276" s="44"/>
    </row>
    <row r="277" spans="3:4" ht="12.75">
      <c r="C277" s="44"/>
      <c r="D277" s="44"/>
    </row>
    <row r="278" spans="3:4" ht="12.75">
      <c r="C278" s="44"/>
      <c r="D278" s="44"/>
    </row>
    <row r="279" spans="3:4" ht="12.75">
      <c r="C279" s="44"/>
      <c r="D279" s="44"/>
    </row>
    <row r="280" spans="3:4" ht="12.75">
      <c r="C280" s="44"/>
      <c r="D280" s="44"/>
    </row>
    <row r="281" spans="3:4" ht="12.75">
      <c r="C281" s="44"/>
      <c r="D281" s="44"/>
    </row>
    <row r="282" spans="3:4" ht="12.75">
      <c r="C282" s="44"/>
      <c r="D282" s="44"/>
    </row>
    <row r="283" spans="3:4" ht="12.75">
      <c r="C283" s="44"/>
      <c r="D283" s="44"/>
    </row>
    <row r="284" spans="3:4" ht="12.75">
      <c r="C284" s="44"/>
      <c r="D284" s="44"/>
    </row>
    <row r="285" spans="3:4" ht="12.75">
      <c r="C285" s="44"/>
      <c r="D285" s="44"/>
    </row>
    <row r="286" spans="3:4" ht="12.75">
      <c r="C286" s="44"/>
      <c r="D286" s="44"/>
    </row>
    <row r="287" spans="3:4" ht="12.75">
      <c r="C287" s="44"/>
      <c r="D287" s="44"/>
    </row>
    <row r="288" spans="3:4" ht="12.75">
      <c r="C288" s="44"/>
      <c r="D288" s="44"/>
    </row>
    <row r="289" spans="3:4" ht="12.75">
      <c r="C289" s="44"/>
      <c r="D289" s="44"/>
    </row>
    <row r="290" spans="3:4" ht="12.75">
      <c r="C290" s="44"/>
      <c r="D290" s="44"/>
    </row>
    <row r="291" spans="3:4" ht="12.75">
      <c r="C291" s="44"/>
      <c r="D291" s="44"/>
    </row>
    <row r="292" spans="3:4" ht="12.75">
      <c r="C292" s="44"/>
      <c r="D292" s="44"/>
    </row>
    <row r="293" spans="3:4" ht="12.75">
      <c r="C293" s="44"/>
      <c r="D293" s="44"/>
    </row>
    <row r="294" spans="3:4" ht="12.75">
      <c r="C294" s="44"/>
      <c r="D294" s="44"/>
    </row>
    <row r="295" spans="3:4" ht="12.75">
      <c r="C295" s="44"/>
      <c r="D295" s="44"/>
    </row>
    <row r="296" spans="3:4" ht="12.75">
      <c r="C296" s="44"/>
      <c r="D296" s="44"/>
    </row>
    <row r="297" spans="3:4" ht="12.75">
      <c r="C297" s="44"/>
      <c r="D297" s="44"/>
    </row>
    <row r="298" spans="3:4" ht="12.75">
      <c r="C298" s="44"/>
      <c r="D298" s="44"/>
    </row>
    <row r="299" spans="3:4" ht="12.75">
      <c r="C299" s="44"/>
      <c r="D299" s="44"/>
    </row>
    <row r="300" spans="3:4" ht="12.75">
      <c r="C300" s="44"/>
      <c r="D300" s="44"/>
    </row>
    <row r="301" spans="3:4" ht="12.75">
      <c r="C301" s="44"/>
      <c r="D301" s="44"/>
    </row>
    <row r="302" spans="3:4" ht="12.75">
      <c r="C302" s="44"/>
      <c r="D302" s="44"/>
    </row>
    <row r="303" spans="3:4" ht="12.75">
      <c r="C303" s="44"/>
      <c r="D303" s="44"/>
    </row>
    <row r="304" spans="3:4" ht="12.75">
      <c r="C304" s="44"/>
      <c r="D304" s="44"/>
    </row>
    <row r="305" spans="3:4" ht="12.75">
      <c r="C305" s="44"/>
      <c r="D305" s="44"/>
    </row>
    <row r="306" spans="3:4" ht="12.75">
      <c r="C306" s="44"/>
      <c r="D306" s="44"/>
    </row>
    <row r="307" spans="3:4" ht="12.75">
      <c r="C307" s="44"/>
      <c r="D307" s="44"/>
    </row>
    <row r="308" spans="3:4" ht="12.75">
      <c r="C308" s="44"/>
      <c r="D308" s="44"/>
    </row>
    <row r="309" spans="3:4" ht="12.75">
      <c r="C309" s="44"/>
      <c r="D309" s="44"/>
    </row>
    <row r="310" spans="3:4" ht="12.75">
      <c r="C310" s="44"/>
      <c r="D310" s="44"/>
    </row>
    <row r="311" spans="3:4" ht="12.75">
      <c r="C311" s="44"/>
      <c r="D311" s="44"/>
    </row>
    <row r="312" spans="3:4" ht="12.75">
      <c r="C312" s="44"/>
      <c r="D312" s="44"/>
    </row>
    <row r="313" spans="3:4" ht="12.75">
      <c r="C313" s="44"/>
      <c r="D313" s="44"/>
    </row>
    <row r="314" spans="3:4" ht="12.75">
      <c r="C314" s="44"/>
      <c r="D314" s="44"/>
    </row>
    <row r="315" spans="3:4" ht="12.75">
      <c r="C315" s="44"/>
      <c r="D315" s="44"/>
    </row>
    <row r="316" spans="3:4" ht="12.75">
      <c r="C316" s="44"/>
      <c r="D316" s="44"/>
    </row>
    <row r="317" spans="3:4" ht="12.75">
      <c r="C317" s="44"/>
      <c r="D317" s="44"/>
    </row>
    <row r="318" spans="3:4" ht="12.75">
      <c r="C318" s="44"/>
      <c r="D318" s="44"/>
    </row>
    <row r="319" spans="3:4" ht="12.75">
      <c r="C319" s="44"/>
      <c r="D319" s="44"/>
    </row>
    <row r="320" spans="3:4" ht="12.75">
      <c r="C320" s="44"/>
      <c r="D320" s="44"/>
    </row>
    <row r="321" spans="3:4" ht="12.75">
      <c r="C321" s="44"/>
      <c r="D321" s="44"/>
    </row>
    <row r="322" spans="3:4" ht="12.75">
      <c r="C322" s="44"/>
      <c r="D322" s="44"/>
    </row>
    <row r="323" spans="3:4" ht="12.75">
      <c r="C323" s="44"/>
      <c r="D323" s="44"/>
    </row>
    <row r="324" spans="3:4" ht="12.75">
      <c r="C324" s="44"/>
      <c r="D324" s="44"/>
    </row>
    <row r="325" spans="3:4" ht="12.75">
      <c r="C325" s="44"/>
      <c r="D325" s="44"/>
    </row>
    <row r="326" spans="3:4" ht="12.75">
      <c r="C326" s="44"/>
      <c r="D326" s="44"/>
    </row>
    <row r="327" spans="3:4" ht="12.75">
      <c r="C327" s="44"/>
      <c r="D327" s="44"/>
    </row>
    <row r="328" spans="3:4" ht="12.75">
      <c r="C328" s="44"/>
      <c r="D328" s="44"/>
    </row>
    <row r="329" spans="3:4" ht="12.75">
      <c r="C329" s="44"/>
      <c r="D329" s="44"/>
    </row>
    <row r="330" spans="3:4" ht="12.75">
      <c r="C330" s="44"/>
      <c r="D330" s="44"/>
    </row>
    <row r="331" spans="3:4" ht="12.75">
      <c r="C331" s="44"/>
      <c r="D331" s="44"/>
    </row>
    <row r="332" spans="3:4" ht="12.75">
      <c r="C332" s="44"/>
      <c r="D332" s="44"/>
    </row>
    <row r="333" spans="3:4" ht="12.75">
      <c r="C333" s="44"/>
      <c r="D333" s="44"/>
    </row>
    <row r="334" spans="3:4" ht="12.75">
      <c r="C334" s="44"/>
      <c r="D334" s="44"/>
    </row>
    <row r="335" spans="3:4" ht="12.75">
      <c r="C335" s="44"/>
      <c r="D335" s="44"/>
    </row>
    <row r="336" spans="3:4" ht="12.75">
      <c r="C336" s="44"/>
      <c r="D336" s="44"/>
    </row>
    <row r="337" spans="3:4" ht="12.75">
      <c r="C337" s="44"/>
      <c r="D337" s="44"/>
    </row>
    <row r="338" spans="3:4" ht="12.75">
      <c r="C338" s="44"/>
      <c r="D338" s="44"/>
    </row>
    <row r="339" spans="3:4" ht="12.75">
      <c r="C339" s="44"/>
      <c r="D339" s="44"/>
    </row>
    <row r="340" spans="3:4" ht="12.75">
      <c r="C340" s="44"/>
      <c r="D340" s="44"/>
    </row>
    <row r="341" spans="3:4" ht="12.75">
      <c r="C341" s="44"/>
      <c r="D341" s="44"/>
    </row>
    <row r="342" spans="3:4" ht="12.75">
      <c r="C342" s="44"/>
      <c r="D342" s="44"/>
    </row>
    <row r="343" spans="3:4" ht="12.75">
      <c r="C343" s="44"/>
      <c r="D343" s="44"/>
    </row>
    <row r="344" spans="3:4" ht="12.75">
      <c r="C344" s="44"/>
      <c r="D344" s="44"/>
    </row>
    <row r="345" spans="3:4" ht="12.75">
      <c r="C345" s="44"/>
      <c r="D345" s="44"/>
    </row>
    <row r="346" spans="3:4" ht="12.75">
      <c r="C346" s="44"/>
      <c r="D346" s="44"/>
    </row>
    <row r="347" spans="3:4" ht="12.75">
      <c r="C347" s="44"/>
      <c r="D347" s="44"/>
    </row>
    <row r="348" spans="3:4" ht="12.75">
      <c r="C348" s="44"/>
      <c r="D348" s="44"/>
    </row>
    <row r="349" spans="3:4" ht="12.75">
      <c r="C349" s="44"/>
      <c r="D349" s="44"/>
    </row>
    <row r="350" spans="3:4" ht="12.75">
      <c r="C350" s="44"/>
      <c r="D350" s="44"/>
    </row>
    <row r="351" spans="3:4" ht="12.75">
      <c r="C351" s="44"/>
      <c r="D351" s="44"/>
    </row>
    <row r="352" spans="3:4" ht="12.75">
      <c r="C352" s="44"/>
      <c r="D352" s="44"/>
    </row>
    <row r="353" spans="3:4" ht="12.75">
      <c r="C353" s="44"/>
      <c r="D353" s="44"/>
    </row>
    <row r="354" spans="3:4" ht="12.75">
      <c r="C354" s="44"/>
      <c r="D354" s="44"/>
    </row>
    <row r="355" spans="3:4" ht="12.75">
      <c r="C355" s="44"/>
      <c r="D355" s="44"/>
    </row>
    <row r="356" spans="3:4" ht="12.75">
      <c r="C356" s="44"/>
      <c r="D356" s="44"/>
    </row>
    <row r="357" spans="3:4" ht="12.75">
      <c r="C357" s="44"/>
      <c r="D357" s="44"/>
    </row>
    <row r="358" spans="3:4" ht="12.75">
      <c r="C358" s="44"/>
      <c r="D358" s="44"/>
    </row>
    <row r="359" spans="3:4" ht="12.75">
      <c r="C359" s="44"/>
      <c r="D359" s="44"/>
    </row>
    <row r="360" spans="3:4" ht="12.75">
      <c r="C360" s="44"/>
      <c r="D360" s="44"/>
    </row>
    <row r="361" spans="3:4" ht="12.75">
      <c r="C361" s="44"/>
      <c r="D361" s="44"/>
    </row>
    <row r="362" spans="3:4" ht="12.75">
      <c r="C362" s="44"/>
      <c r="D362" s="44"/>
    </row>
    <row r="363" spans="3:4" ht="12.75">
      <c r="C363" s="44"/>
      <c r="D363" s="44"/>
    </row>
    <row r="364" spans="3:4" ht="12.75">
      <c r="C364" s="44"/>
      <c r="D364" s="44"/>
    </row>
    <row r="365" spans="3:4" ht="12.75">
      <c r="C365" s="44"/>
      <c r="D365" s="44"/>
    </row>
    <row r="366" spans="3:4" ht="12.75">
      <c r="C366" s="44"/>
      <c r="D366" s="44"/>
    </row>
    <row r="367" spans="3:4" ht="12.75">
      <c r="C367" s="44"/>
      <c r="D367" s="44"/>
    </row>
    <row r="368" spans="3:4" ht="12.75">
      <c r="C368" s="44"/>
      <c r="D368" s="44"/>
    </row>
    <row r="369" spans="3:4" ht="12.75">
      <c r="C369" s="44"/>
      <c r="D369" s="44"/>
    </row>
    <row r="370" spans="3:4" ht="12.75">
      <c r="C370" s="44"/>
      <c r="D370" s="44"/>
    </row>
    <row r="371" spans="3:4" ht="12.75">
      <c r="C371" s="44"/>
      <c r="D371" s="44"/>
    </row>
    <row r="372" spans="3:4" ht="12.75">
      <c r="C372" s="44"/>
      <c r="D372" s="44"/>
    </row>
    <row r="373" spans="3:4" ht="12.75">
      <c r="C373" s="44"/>
      <c r="D373" s="44"/>
    </row>
    <row r="374" spans="3:4" ht="12.75">
      <c r="C374" s="44"/>
      <c r="D374" s="44"/>
    </row>
    <row r="375" spans="3:4" ht="12.75">
      <c r="C375" s="44"/>
      <c r="D375" s="44"/>
    </row>
    <row r="376" spans="3:4" ht="12.75">
      <c r="C376" s="44"/>
      <c r="D376" s="44"/>
    </row>
    <row r="377" spans="3:4" ht="12.75">
      <c r="C377" s="44"/>
      <c r="D377" s="44"/>
    </row>
    <row r="378" spans="3:4" ht="12.75">
      <c r="C378" s="44"/>
      <c r="D378" s="44"/>
    </row>
    <row r="379" spans="3:4" ht="12.75">
      <c r="C379" s="44"/>
      <c r="D379" s="44"/>
    </row>
    <row r="380" spans="3:4" ht="12.75">
      <c r="C380" s="44"/>
      <c r="D380" s="44"/>
    </row>
    <row r="381" spans="3:4" ht="12.75">
      <c r="C381" s="44"/>
      <c r="D381" s="44"/>
    </row>
    <row r="382" spans="3:4" ht="12.75">
      <c r="C382" s="44"/>
      <c r="D382" s="44"/>
    </row>
    <row r="383" spans="3:4" ht="12.75">
      <c r="C383" s="44"/>
      <c r="D383" s="44"/>
    </row>
    <row r="384" spans="3:4" ht="12.75">
      <c r="C384" s="44"/>
      <c r="D384" s="44"/>
    </row>
    <row r="385" spans="3:4" ht="12.75">
      <c r="C385" s="44"/>
      <c r="D385" s="44"/>
    </row>
    <row r="386" spans="3:4" ht="12.75">
      <c r="C386" s="44"/>
      <c r="D386" s="44"/>
    </row>
    <row r="387" spans="3:4" ht="12.75">
      <c r="C387" s="44"/>
      <c r="D387" s="44"/>
    </row>
    <row r="388" spans="3:4" ht="12.75">
      <c r="C388" s="44"/>
      <c r="D388" s="44"/>
    </row>
    <row r="389" spans="3:4" ht="12.75">
      <c r="C389" s="44"/>
      <c r="D389" s="44"/>
    </row>
    <row r="390" spans="3:4" ht="12.75">
      <c r="C390" s="44"/>
      <c r="D390" s="44"/>
    </row>
    <row r="391" spans="3:4" ht="12.75">
      <c r="C391" s="44"/>
      <c r="D391" s="44"/>
    </row>
    <row r="392" spans="3:4" ht="12.75">
      <c r="C392" s="44"/>
      <c r="D392" s="44"/>
    </row>
    <row r="393" spans="3:4" ht="12.75">
      <c r="C393" s="44"/>
      <c r="D393" s="44"/>
    </row>
    <row r="394" spans="3:4" ht="12.75">
      <c r="C394" s="44"/>
      <c r="D394" s="44"/>
    </row>
    <row r="395" spans="3:4" ht="12.75">
      <c r="C395" s="44"/>
      <c r="D395" s="44"/>
    </row>
  </sheetData>
  <sheetProtection/>
  <mergeCells count="2">
    <mergeCell ref="C1:D1"/>
    <mergeCell ref="B11:C11"/>
  </mergeCells>
  <printOptions/>
  <pageMargins left="2.4803149606299213" right="0.7086614173228347" top="0.42" bottom="0.4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CY581"/>
  <sheetViews>
    <sheetView showGridLines="0" tabSelected="1" zoomScalePageLayoutView="0" workbookViewId="0" topLeftCell="A463">
      <selection activeCell="E14" sqref="E14"/>
    </sheetView>
  </sheetViews>
  <sheetFormatPr defaultColWidth="9.140625" defaultRowHeight="12.75"/>
  <cols>
    <col min="1" max="1" width="5.57421875" style="28" customWidth="1"/>
    <col min="2" max="2" width="13.28125" style="69" customWidth="1"/>
    <col min="3" max="3" width="12.421875" style="69" customWidth="1"/>
    <col min="4" max="4" width="12.28125" style="69" customWidth="1"/>
    <col min="5" max="5" width="47.8515625" style="28" customWidth="1"/>
    <col min="6" max="6" width="13.140625" style="70" bestFit="1" customWidth="1"/>
    <col min="7" max="16384" width="9.140625" style="28" customWidth="1"/>
  </cols>
  <sheetData>
    <row r="1" spans="2:102" ht="62.25" customHeight="1" thickBot="1">
      <c r="B1" s="87" t="s">
        <v>358</v>
      </c>
      <c r="C1" s="88"/>
      <c r="D1" s="88"/>
      <c r="E1" s="88"/>
      <c r="F1" s="89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</row>
    <row r="2" spans="2:102" ht="18.75" customHeight="1">
      <c r="B2" s="51"/>
      <c r="C2" s="51"/>
      <c r="D2" s="51"/>
      <c r="E2" s="51"/>
      <c r="F2" s="51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pans="2:103" ht="22.5" customHeight="1">
      <c r="B3" s="52" t="s">
        <v>93</v>
      </c>
      <c r="C3" s="53" t="s">
        <v>114</v>
      </c>
      <c r="D3" s="52" t="s">
        <v>115</v>
      </c>
      <c r="E3" s="52" t="s">
        <v>116</v>
      </c>
      <c r="F3" s="77" t="s">
        <v>359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</row>
    <row r="4" spans="2:6" ht="15">
      <c r="B4" s="64"/>
      <c r="C4" s="54"/>
      <c r="D4" s="55">
        <v>10000</v>
      </c>
      <c r="E4" s="55" t="s">
        <v>117</v>
      </c>
      <c r="F4" s="56">
        <v>1397880.2300000004</v>
      </c>
    </row>
    <row r="5" spans="2:6" ht="15">
      <c r="B5" s="75"/>
      <c r="C5" s="54"/>
      <c r="D5" s="55">
        <v>11000</v>
      </c>
      <c r="E5" s="55" t="s">
        <v>118</v>
      </c>
      <c r="F5" s="56">
        <v>1084665.87</v>
      </c>
    </row>
    <row r="6" spans="2:6" ht="15">
      <c r="B6" s="75"/>
      <c r="C6" s="54"/>
      <c r="D6" s="55">
        <v>12010</v>
      </c>
      <c r="E6" s="55" t="s">
        <v>119</v>
      </c>
      <c r="F6" s="56">
        <v>43817.93</v>
      </c>
    </row>
    <row r="7" spans="2:6" ht="15">
      <c r="B7" s="75"/>
      <c r="C7" s="54"/>
      <c r="D7" s="55">
        <v>12100</v>
      </c>
      <c r="E7" s="55" t="s">
        <v>120</v>
      </c>
      <c r="F7" s="56">
        <v>20743.35</v>
      </c>
    </row>
    <row r="8" spans="2:6" ht="15">
      <c r="B8" s="75"/>
      <c r="C8" s="54"/>
      <c r="D8" s="55">
        <v>12101</v>
      </c>
      <c r="E8" s="55" t="s">
        <v>121</v>
      </c>
      <c r="F8" s="56">
        <v>69770.51</v>
      </c>
    </row>
    <row r="9" spans="2:6" ht="15">
      <c r="B9" s="75"/>
      <c r="C9" s="54"/>
      <c r="D9" s="55">
        <v>13100</v>
      </c>
      <c r="E9" s="55" t="s">
        <v>122</v>
      </c>
      <c r="F9" s="56">
        <v>143959.53</v>
      </c>
    </row>
    <row r="10" spans="2:6" ht="15">
      <c r="B10" s="75"/>
      <c r="C10" s="57"/>
      <c r="D10" s="55">
        <v>16000</v>
      </c>
      <c r="E10" s="55" t="s">
        <v>123</v>
      </c>
      <c r="F10" s="56">
        <v>671176.65</v>
      </c>
    </row>
    <row r="11" spans="2:6" ht="15">
      <c r="B11" s="76"/>
      <c r="C11" s="58" t="s">
        <v>124</v>
      </c>
      <c r="D11" s="58"/>
      <c r="E11" s="58"/>
      <c r="F11" s="59">
        <f>SUM(F4:F10)</f>
        <v>3432014.0700000003</v>
      </c>
    </row>
    <row r="12" spans="2:6" ht="15">
      <c r="B12" s="60" t="s">
        <v>125</v>
      </c>
      <c r="C12" s="61"/>
      <c r="D12" s="61"/>
      <c r="E12" s="61"/>
      <c r="F12" s="62">
        <f>SUM(F11)</f>
        <v>3432014.0700000003</v>
      </c>
    </row>
    <row r="13" spans="2:6" ht="15">
      <c r="B13" s="64"/>
      <c r="C13" s="54"/>
      <c r="D13" s="55">
        <v>12010</v>
      </c>
      <c r="E13" s="55" t="s">
        <v>119</v>
      </c>
      <c r="F13" s="56">
        <v>53540.02</v>
      </c>
    </row>
    <row r="14" spans="2:6" ht="15">
      <c r="B14" s="75"/>
      <c r="C14" s="54"/>
      <c r="D14" s="55">
        <v>12100</v>
      </c>
      <c r="E14" s="55" t="s">
        <v>120</v>
      </c>
      <c r="F14" s="56">
        <v>29402.800000000003</v>
      </c>
    </row>
    <row r="15" spans="2:6" ht="15">
      <c r="B15" s="75"/>
      <c r="C15" s="54"/>
      <c r="D15" s="55">
        <v>12101</v>
      </c>
      <c r="E15" s="55" t="s">
        <v>121</v>
      </c>
      <c r="F15" s="56">
        <v>120195.47</v>
      </c>
    </row>
    <row r="16" spans="2:6" ht="15">
      <c r="B16" s="75"/>
      <c r="C16" s="57"/>
      <c r="D16" s="55">
        <v>16000</v>
      </c>
      <c r="E16" s="55" t="s">
        <v>123</v>
      </c>
      <c r="F16" s="56">
        <v>40365.36</v>
      </c>
    </row>
    <row r="17" spans="2:6" ht="15">
      <c r="B17" s="75"/>
      <c r="C17" s="58" t="s">
        <v>126</v>
      </c>
      <c r="D17" s="58"/>
      <c r="E17" s="58"/>
      <c r="F17" s="59">
        <f>SUM(F13:F16)</f>
        <v>243503.65000000002</v>
      </c>
    </row>
    <row r="18" spans="2:6" ht="15">
      <c r="B18" s="75"/>
      <c r="C18" s="54"/>
      <c r="D18" s="55">
        <v>12010</v>
      </c>
      <c r="E18" s="55" t="s">
        <v>119</v>
      </c>
      <c r="F18" s="56">
        <v>77668.43000000001</v>
      </c>
    </row>
    <row r="19" spans="2:6" ht="15">
      <c r="B19" s="75"/>
      <c r="C19" s="54"/>
      <c r="D19" s="55">
        <v>12100</v>
      </c>
      <c r="E19" s="55" t="s">
        <v>120</v>
      </c>
      <c r="F19" s="56">
        <v>41272.63</v>
      </c>
    </row>
    <row r="20" spans="2:6" ht="15">
      <c r="B20" s="75"/>
      <c r="C20" s="54"/>
      <c r="D20" s="55">
        <v>12101</v>
      </c>
      <c r="E20" s="55" t="s">
        <v>121</v>
      </c>
      <c r="F20" s="56">
        <v>154395.78999999998</v>
      </c>
    </row>
    <row r="21" spans="2:6" ht="15">
      <c r="B21" s="75"/>
      <c r="C21" s="54"/>
      <c r="D21" s="55">
        <v>13000</v>
      </c>
      <c r="E21" s="55" t="s">
        <v>127</v>
      </c>
      <c r="F21" s="56">
        <v>59836.49</v>
      </c>
    </row>
    <row r="22" spans="2:6" ht="15">
      <c r="B22" s="75"/>
      <c r="C22" s="54"/>
      <c r="D22" s="55">
        <v>13100</v>
      </c>
      <c r="E22" s="55" t="s">
        <v>122</v>
      </c>
      <c r="F22" s="56">
        <v>62965.8</v>
      </c>
    </row>
    <row r="23" spans="2:6" ht="15">
      <c r="B23" s="75"/>
      <c r="C23" s="54"/>
      <c r="D23" s="55">
        <v>16000</v>
      </c>
      <c r="E23" s="55" t="s">
        <v>123</v>
      </c>
      <c r="F23" s="56">
        <v>93869.73999999999</v>
      </c>
    </row>
    <row r="24" spans="2:6" ht="15">
      <c r="B24" s="75"/>
      <c r="C24" s="54"/>
      <c r="D24" s="55">
        <v>22603</v>
      </c>
      <c r="E24" s="55" t="s">
        <v>128</v>
      </c>
      <c r="F24" s="56">
        <v>75000</v>
      </c>
    </row>
    <row r="25" spans="2:6" ht="15">
      <c r="B25" s="75"/>
      <c r="C25" s="54"/>
      <c r="D25" s="55">
        <v>22616</v>
      </c>
      <c r="E25" s="55" t="s">
        <v>129</v>
      </c>
      <c r="F25" s="56">
        <v>11500</v>
      </c>
    </row>
    <row r="26" spans="2:6" ht="15">
      <c r="B26" s="75"/>
      <c r="C26" s="54"/>
      <c r="D26" s="55">
        <v>23000</v>
      </c>
      <c r="E26" s="55" t="s">
        <v>130</v>
      </c>
      <c r="F26" s="56">
        <v>9200</v>
      </c>
    </row>
    <row r="27" spans="2:6" ht="15">
      <c r="B27" s="75"/>
      <c r="C27" s="54"/>
      <c r="D27" s="55">
        <v>48000</v>
      </c>
      <c r="E27" s="55" t="s">
        <v>131</v>
      </c>
      <c r="F27" s="56">
        <v>15000</v>
      </c>
    </row>
    <row r="28" spans="2:6" ht="15">
      <c r="B28" s="75"/>
      <c r="C28" s="57"/>
      <c r="D28" s="55">
        <v>48905</v>
      </c>
      <c r="E28" s="55" t="s">
        <v>132</v>
      </c>
      <c r="F28" s="56">
        <v>117531</v>
      </c>
    </row>
    <row r="29" spans="2:6" ht="15">
      <c r="B29" s="75"/>
      <c r="C29" s="58" t="s">
        <v>133</v>
      </c>
      <c r="D29" s="58"/>
      <c r="E29" s="58"/>
      <c r="F29" s="59">
        <f>SUM(F18:F28)</f>
        <v>718239.8799999999</v>
      </c>
    </row>
    <row r="30" spans="2:6" ht="15">
      <c r="B30" s="75"/>
      <c r="C30" s="54"/>
      <c r="D30" s="55">
        <v>13000</v>
      </c>
      <c r="E30" s="55" t="s">
        <v>127</v>
      </c>
      <c r="F30" s="56">
        <v>64019.380000000005</v>
      </c>
    </row>
    <row r="31" spans="2:6" ht="15">
      <c r="B31" s="75"/>
      <c r="C31" s="54"/>
      <c r="D31" s="55">
        <v>16000</v>
      </c>
      <c r="E31" s="55" t="s">
        <v>123</v>
      </c>
      <c r="F31" s="56">
        <v>19526.52</v>
      </c>
    </row>
    <row r="32" spans="2:6" ht="15">
      <c r="B32" s="75"/>
      <c r="C32" s="57"/>
      <c r="D32" s="55">
        <v>22601</v>
      </c>
      <c r="E32" s="55" t="s">
        <v>134</v>
      </c>
      <c r="F32" s="56">
        <v>48000</v>
      </c>
    </row>
    <row r="33" spans="2:6" ht="15">
      <c r="B33" s="75"/>
      <c r="C33" s="58" t="s">
        <v>135</v>
      </c>
      <c r="D33" s="58"/>
      <c r="E33" s="58"/>
      <c r="F33" s="59">
        <f>SUM(F30:F32)</f>
        <v>131545.90000000002</v>
      </c>
    </row>
    <row r="34" spans="2:6" ht="15">
      <c r="B34" s="75"/>
      <c r="C34" s="54"/>
      <c r="D34" s="55">
        <v>12010</v>
      </c>
      <c r="E34" s="55" t="s">
        <v>119</v>
      </c>
      <c r="F34" s="56">
        <v>97922.89000000001</v>
      </c>
    </row>
    <row r="35" spans="2:6" ht="15">
      <c r="B35" s="75"/>
      <c r="C35" s="54"/>
      <c r="D35" s="55">
        <v>12100</v>
      </c>
      <c r="E35" s="55" t="s">
        <v>120</v>
      </c>
      <c r="F35" s="56">
        <v>43568.979999999996</v>
      </c>
    </row>
    <row r="36" spans="2:6" ht="15">
      <c r="B36" s="75"/>
      <c r="C36" s="54"/>
      <c r="D36" s="55">
        <v>12101</v>
      </c>
      <c r="E36" s="55" t="s">
        <v>121</v>
      </c>
      <c r="F36" s="56">
        <v>153710.56</v>
      </c>
    </row>
    <row r="37" spans="2:6" ht="15">
      <c r="B37" s="75"/>
      <c r="C37" s="54"/>
      <c r="D37" s="55">
        <v>13000</v>
      </c>
      <c r="E37" s="55" t="s">
        <v>127</v>
      </c>
      <c r="F37" s="56">
        <v>153294.91999999998</v>
      </c>
    </row>
    <row r="38" spans="2:6" ht="15">
      <c r="B38" s="75"/>
      <c r="C38" s="54"/>
      <c r="D38" s="55">
        <v>16000</v>
      </c>
      <c r="E38" s="55" t="s">
        <v>123</v>
      </c>
      <c r="F38" s="56">
        <v>119952.67000000001</v>
      </c>
    </row>
    <row r="39" spans="2:6" ht="15">
      <c r="B39" s="75"/>
      <c r="C39" s="54"/>
      <c r="D39" s="55">
        <v>20300</v>
      </c>
      <c r="E39" s="55" t="s">
        <v>183</v>
      </c>
      <c r="F39" s="56">
        <v>19662.5</v>
      </c>
    </row>
    <row r="40" spans="2:6" ht="15">
      <c r="B40" s="75"/>
      <c r="C40" s="54"/>
      <c r="D40" s="55">
        <v>22002</v>
      </c>
      <c r="E40" s="55" t="s">
        <v>223</v>
      </c>
      <c r="F40" s="56">
        <v>12000</v>
      </c>
    </row>
    <row r="41" spans="2:6" ht="15">
      <c r="B41" s="75"/>
      <c r="C41" s="54"/>
      <c r="D41" s="55">
        <v>22200</v>
      </c>
      <c r="E41" s="55"/>
      <c r="F41" s="56">
        <v>387000</v>
      </c>
    </row>
    <row r="42" spans="2:6" ht="15">
      <c r="B42" s="75"/>
      <c r="C42" s="54"/>
      <c r="D42" s="55">
        <v>22621</v>
      </c>
      <c r="E42" s="55" t="s">
        <v>212</v>
      </c>
      <c r="F42" s="56">
        <v>2000</v>
      </c>
    </row>
    <row r="43" spans="2:6" ht="15">
      <c r="B43" s="75"/>
      <c r="C43" s="54"/>
      <c r="D43" s="55">
        <v>22709</v>
      </c>
      <c r="E43" s="55" t="s">
        <v>203</v>
      </c>
      <c r="F43" s="56">
        <v>1036723.73</v>
      </c>
    </row>
    <row r="44" spans="2:7" ht="15">
      <c r="B44" s="75"/>
      <c r="C44" s="54"/>
      <c r="D44" s="55">
        <v>22736</v>
      </c>
      <c r="E44" s="55" t="s">
        <v>224</v>
      </c>
      <c r="F44" s="56">
        <v>695111.72</v>
      </c>
      <c r="G44" s="63"/>
    </row>
    <row r="45" spans="2:7" ht="15">
      <c r="B45" s="75"/>
      <c r="C45" s="54"/>
      <c r="D45" s="55">
        <v>62203</v>
      </c>
      <c r="E45" s="55" t="s">
        <v>221</v>
      </c>
      <c r="F45" s="56">
        <v>21000</v>
      </c>
      <c r="G45" s="63"/>
    </row>
    <row r="46" spans="2:7" ht="15">
      <c r="B46" s="75"/>
      <c r="C46" s="54"/>
      <c r="D46" s="55">
        <v>62301</v>
      </c>
      <c r="E46" s="55" t="s">
        <v>225</v>
      </c>
      <c r="F46" s="56">
        <v>20000</v>
      </c>
      <c r="G46" s="63"/>
    </row>
    <row r="47" spans="2:7" ht="15">
      <c r="B47" s="75"/>
      <c r="C47" s="54"/>
      <c r="D47" s="55">
        <v>62600</v>
      </c>
      <c r="E47" s="55" t="s">
        <v>226</v>
      </c>
      <c r="F47" s="56">
        <v>118000</v>
      </c>
      <c r="G47" s="63"/>
    </row>
    <row r="48" spans="2:7" ht="15">
      <c r="B48" s="75"/>
      <c r="C48" s="57"/>
      <c r="D48" s="55">
        <v>64100</v>
      </c>
      <c r="E48" s="55" t="s">
        <v>227</v>
      </c>
      <c r="F48" s="56">
        <v>65000</v>
      </c>
      <c r="G48" s="63"/>
    </row>
    <row r="49" spans="2:7" ht="15">
      <c r="B49" s="75"/>
      <c r="C49" s="58" t="s">
        <v>228</v>
      </c>
      <c r="D49" s="58"/>
      <c r="E49" s="58"/>
      <c r="F49" s="59">
        <f>SUM(F34:F48)</f>
        <v>2944947.9699999997</v>
      </c>
      <c r="G49" s="63"/>
    </row>
    <row r="50" spans="2:7" ht="15">
      <c r="B50" s="75"/>
      <c r="C50" s="54"/>
      <c r="D50" s="55">
        <v>12010</v>
      </c>
      <c r="E50" s="55" t="s">
        <v>119</v>
      </c>
      <c r="F50" s="56">
        <v>57163.15</v>
      </c>
      <c r="G50" s="63"/>
    </row>
    <row r="51" spans="2:7" ht="15">
      <c r="B51" s="75"/>
      <c r="C51" s="54"/>
      <c r="D51" s="55">
        <v>12100</v>
      </c>
      <c r="E51" s="55" t="s">
        <v>120</v>
      </c>
      <c r="F51" s="56">
        <v>26263.909999999996</v>
      </c>
      <c r="G51" s="63"/>
    </row>
    <row r="52" spans="2:7" ht="15">
      <c r="B52" s="75"/>
      <c r="C52" s="54"/>
      <c r="D52" s="55">
        <v>12101</v>
      </c>
      <c r="E52" s="55" t="s">
        <v>121</v>
      </c>
      <c r="F52" s="56">
        <v>95862.78</v>
      </c>
      <c r="G52" s="63"/>
    </row>
    <row r="53" spans="2:7" ht="15">
      <c r="B53" s="75"/>
      <c r="C53" s="54"/>
      <c r="D53" s="55">
        <v>13000</v>
      </c>
      <c r="E53" s="55" t="s">
        <v>127</v>
      </c>
      <c r="F53" s="56">
        <v>826183.4500000002</v>
      </c>
      <c r="G53" s="63"/>
    </row>
    <row r="54" spans="2:7" ht="15">
      <c r="B54" s="75"/>
      <c r="C54" s="54"/>
      <c r="D54" s="55">
        <v>16000</v>
      </c>
      <c r="E54" s="55" t="s">
        <v>123</v>
      </c>
      <c r="F54" s="56">
        <v>294574.48</v>
      </c>
      <c r="G54" s="63"/>
    </row>
    <row r="55" spans="2:7" ht="15">
      <c r="B55" s="75"/>
      <c r="C55" s="54"/>
      <c r="D55" s="55">
        <v>20200</v>
      </c>
      <c r="E55" s="55" t="s">
        <v>269</v>
      </c>
      <c r="F55" s="56">
        <v>10000</v>
      </c>
      <c r="G55" s="63"/>
    </row>
    <row r="56" spans="2:7" ht="15">
      <c r="B56" s="75"/>
      <c r="C56" s="54"/>
      <c r="D56" s="55">
        <v>21500</v>
      </c>
      <c r="E56" s="55" t="s">
        <v>243</v>
      </c>
      <c r="F56" s="56">
        <v>1900</v>
      </c>
      <c r="G56" s="63"/>
    </row>
    <row r="57" spans="2:7" ht="15">
      <c r="B57" s="75"/>
      <c r="C57" s="54"/>
      <c r="D57" s="55">
        <v>22000</v>
      </c>
      <c r="E57" s="55" t="s">
        <v>177</v>
      </c>
      <c r="F57" s="56">
        <v>70000</v>
      </c>
      <c r="G57" s="63"/>
    </row>
    <row r="58" spans="2:7" ht="15">
      <c r="B58" s="75"/>
      <c r="C58" s="54"/>
      <c r="D58" s="55">
        <v>22104</v>
      </c>
      <c r="E58" s="55" t="s">
        <v>244</v>
      </c>
      <c r="F58" s="56">
        <v>76500</v>
      </c>
      <c r="G58" s="63"/>
    </row>
    <row r="59" spans="2:7" ht="15">
      <c r="B59" s="75"/>
      <c r="C59" s="54"/>
      <c r="D59" s="55">
        <v>22105</v>
      </c>
      <c r="E59" s="55" t="s">
        <v>254</v>
      </c>
      <c r="F59" s="56">
        <v>12000</v>
      </c>
      <c r="G59" s="63"/>
    </row>
    <row r="60" spans="2:7" ht="15">
      <c r="B60" s="75"/>
      <c r="C60" s="54"/>
      <c r="D60" s="55">
        <v>22201</v>
      </c>
      <c r="E60" s="55" t="s">
        <v>292</v>
      </c>
      <c r="F60" s="56">
        <v>170000</v>
      </c>
      <c r="G60" s="63"/>
    </row>
    <row r="61" spans="2:7" ht="15">
      <c r="B61" s="75"/>
      <c r="C61" s="57"/>
      <c r="D61" s="55">
        <v>22701</v>
      </c>
      <c r="E61" s="55" t="s">
        <v>293</v>
      </c>
      <c r="F61" s="56">
        <v>740000</v>
      </c>
      <c r="G61" s="63"/>
    </row>
    <row r="62" spans="2:7" ht="15">
      <c r="B62" s="75"/>
      <c r="C62" s="58" t="s">
        <v>360</v>
      </c>
      <c r="D62" s="58"/>
      <c r="E62" s="58"/>
      <c r="F62" s="59">
        <f>SUM(F50:F61)</f>
        <v>2380447.77</v>
      </c>
      <c r="G62" s="63"/>
    </row>
    <row r="63" spans="2:7" ht="15">
      <c r="B63" s="75"/>
      <c r="C63" s="54"/>
      <c r="D63" s="55">
        <v>13000</v>
      </c>
      <c r="E63" s="55" t="s">
        <v>127</v>
      </c>
      <c r="F63" s="56">
        <v>113055.90999999999</v>
      </c>
      <c r="G63" s="63"/>
    </row>
    <row r="64" spans="2:7" ht="15">
      <c r="B64" s="75"/>
      <c r="C64" s="54"/>
      <c r="D64" s="55">
        <v>16000</v>
      </c>
      <c r="E64" s="55" t="s">
        <v>123</v>
      </c>
      <c r="F64" s="56">
        <v>36672.24</v>
      </c>
      <c r="G64" s="63"/>
    </row>
    <row r="65" spans="2:7" ht="15">
      <c r="B65" s="75"/>
      <c r="C65" s="54"/>
      <c r="D65" s="55">
        <v>21400</v>
      </c>
      <c r="E65" s="55" t="s">
        <v>242</v>
      </c>
      <c r="F65" s="56">
        <v>45000</v>
      </c>
      <c r="G65" s="63"/>
    </row>
    <row r="66" spans="2:7" ht="15">
      <c r="B66" s="75"/>
      <c r="C66" s="54"/>
      <c r="D66" s="55">
        <v>22103</v>
      </c>
      <c r="E66" s="55" t="s">
        <v>184</v>
      </c>
      <c r="F66" s="56">
        <v>75000</v>
      </c>
      <c r="G66" s="63"/>
    </row>
    <row r="67" spans="2:7" ht="15">
      <c r="B67" s="75"/>
      <c r="C67" s="57"/>
      <c r="D67" s="55">
        <v>62400</v>
      </c>
      <c r="E67" s="55" t="s">
        <v>250</v>
      </c>
      <c r="F67" s="56">
        <v>77000</v>
      </c>
      <c r="G67" s="63"/>
    </row>
    <row r="68" spans="2:7" ht="15">
      <c r="B68" s="75"/>
      <c r="C68" s="58" t="s">
        <v>294</v>
      </c>
      <c r="D68" s="58"/>
      <c r="E68" s="58"/>
      <c r="F68" s="59">
        <f>SUM(F63:F67)</f>
        <v>346728.15</v>
      </c>
      <c r="G68" s="63"/>
    </row>
    <row r="69" spans="2:7" ht="15">
      <c r="B69" s="75"/>
      <c r="C69" s="54"/>
      <c r="D69" s="55">
        <v>12010</v>
      </c>
      <c r="E69" s="55" t="s">
        <v>119</v>
      </c>
      <c r="F69" s="56">
        <v>29144.43</v>
      </c>
      <c r="G69" s="63"/>
    </row>
    <row r="70" spans="2:7" ht="15">
      <c r="B70" s="75"/>
      <c r="C70" s="54"/>
      <c r="D70" s="55">
        <v>12100</v>
      </c>
      <c r="E70" s="55" t="s">
        <v>120</v>
      </c>
      <c r="F70" s="56">
        <v>13261.41</v>
      </c>
      <c r="G70" s="63"/>
    </row>
    <row r="71" spans="2:7" ht="15">
      <c r="B71" s="75"/>
      <c r="C71" s="54"/>
      <c r="D71" s="55">
        <v>12101</v>
      </c>
      <c r="E71" s="55" t="s">
        <v>121</v>
      </c>
      <c r="F71" s="56">
        <v>41994.91</v>
      </c>
      <c r="G71" s="63"/>
    </row>
    <row r="72" spans="2:7" ht="15">
      <c r="B72" s="75"/>
      <c r="C72" s="57"/>
      <c r="D72" s="55">
        <v>16000</v>
      </c>
      <c r="E72" s="55" t="s">
        <v>123</v>
      </c>
      <c r="F72" s="56">
        <v>20399.04</v>
      </c>
      <c r="G72" s="63"/>
    </row>
    <row r="73" spans="2:7" ht="15">
      <c r="B73" s="75"/>
      <c r="C73" s="58" t="s">
        <v>295</v>
      </c>
      <c r="D73" s="58"/>
      <c r="E73" s="58"/>
      <c r="F73" s="59">
        <f>SUM(F69:F72)</f>
        <v>104799.79000000001</v>
      </c>
      <c r="G73" s="63"/>
    </row>
    <row r="74" spans="2:6" ht="15">
      <c r="B74" s="75"/>
      <c r="C74" s="54"/>
      <c r="D74" s="55">
        <v>12010</v>
      </c>
      <c r="E74" s="55" t="s">
        <v>119</v>
      </c>
      <c r="F74" s="56">
        <v>89071.38</v>
      </c>
    </row>
    <row r="75" spans="2:6" ht="15">
      <c r="B75" s="75"/>
      <c r="C75" s="54"/>
      <c r="D75" s="55">
        <v>12100</v>
      </c>
      <c r="E75" s="55" t="s">
        <v>120</v>
      </c>
      <c r="F75" s="56">
        <v>42580.18</v>
      </c>
    </row>
    <row r="76" spans="2:6" ht="15">
      <c r="B76" s="75"/>
      <c r="C76" s="54"/>
      <c r="D76" s="55">
        <v>12101</v>
      </c>
      <c r="E76" s="55" t="s">
        <v>121</v>
      </c>
      <c r="F76" s="56">
        <v>143111.59</v>
      </c>
    </row>
    <row r="77" spans="2:6" ht="15">
      <c r="B77" s="75"/>
      <c r="C77" s="54"/>
      <c r="D77" s="55">
        <v>13000</v>
      </c>
      <c r="E77" s="55" t="s">
        <v>127</v>
      </c>
      <c r="F77" s="56">
        <v>39440.76</v>
      </c>
    </row>
    <row r="78" spans="2:6" ht="15">
      <c r="B78" s="75"/>
      <c r="C78" s="54"/>
      <c r="D78" s="55">
        <v>16000</v>
      </c>
      <c r="E78" s="55" t="s">
        <v>123</v>
      </c>
      <c r="F78" s="56">
        <v>74832.92</v>
      </c>
    </row>
    <row r="79" spans="2:6" ht="15">
      <c r="B79" s="75"/>
      <c r="C79" s="54"/>
      <c r="D79" s="55">
        <v>22501</v>
      </c>
      <c r="E79" s="55" t="s">
        <v>149</v>
      </c>
      <c r="F79" s="56">
        <v>1250</v>
      </c>
    </row>
    <row r="80" spans="2:6" ht="15">
      <c r="B80" s="75"/>
      <c r="C80" s="57"/>
      <c r="D80" s="55">
        <v>22603</v>
      </c>
      <c r="E80" s="55" t="s">
        <v>128</v>
      </c>
      <c r="F80" s="56">
        <v>61665</v>
      </c>
    </row>
    <row r="81" spans="2:6" ht="15">
      <c r="B81" s="75"/>
      <c r="C81" s="58" t="s">
        <v>150</v>
      </c>
      <c r="D81" s="58"/>
      <c r="E81" s="58"/>
      <c r="F81" s="59">
        <f>SUM(F74:F80)</f>
        <v>451951.83</v>
      </c>
    </row>
    <row r="82" spans="2:6" ht="15">
      <c r="B82" s="75"/>
      <c r="C82" s="54"/>
      <c r="D82" s="55">
        <v>22001</v>
      </c>
      <c r="E82" s="55" t="s">
        <v>138</v>
      </c>
      <c r="F82" s="56">
        <v>18400</v>
      </c>
    </row>
    <row r="83" spans="2:6" ht="15">
      <c r="B83" s="75"/>
      <c r="C83" s="54"/>
      <c r="D83" s="55">
        <v>22199</v>
      </c>
      <c r="E83" s="55" t="s">
        <v>151</v>
      </c>
      <c r="F83" s="56">
        <v>7000</v>
      </c>
    </row>
    <row r="84" spans="2:6" ht="15">
      <c r="B84" s="75"/>
      <c r="C84" s="54"/>
      <c r="D84" s="55">
        <v>22400</v>
      </c>
      <c r="E84" s="55" t="s">
        <v>152</v>
      </c>
      <c r="F84" s="56">
        <v>81000</v>
      </c>
    </row>
    <row r="85" spans="2:6" ht="15">
      <c r="B85" s="75"/>
      <c r="C85" s="54"/>
      <c r="D85" s="55">
        <v>22401</v>
      </c>
      <c r="E85" s="55" t="s">
        <v>153</v>
      </c>
      <c r="F85" s="56">
        <v>35200</v>
      </c>
    </row>
    <row r="86" spans="2:6" ht="15">
      <c r="B86" s="75"/>
      <c r="C86" s="54"/>
      <c r="D86" s="55">
        <v>22409</v>
      </c>
      <c r="E86" s="55" t="s">
        <v>154</v>
      </c>
      <c r="F86" s="56">
        <v>135991.45</v>
      </c>
    </row>
    <row r="87" spans="2:6" ht="15">
      <c r="B87" s="75"/>
      <c r="C87" s="54"/>
      <c r="D87" s="55">
        <v>62500</v>
      </c>
      <c r="E87" s="55" t="s">
        <v>155</v>
      </c>
      <c r="F87" s="56">
        <v>87268</v>
      </c>
    </row>
    <row r="88" spans="2:6" ht="15">
      <c r="B88" s="75"/>
      <c r="C88" s="57"/>
      <c r="D88" s="55">
        <v>62501</v>
      </c>
      <c r="E88" s="55" t="s">
        <v>156</v>
      </c>
      <c r="F88" s="56">
        <v>3000</v>
      </c>
    </row>
    <row r="89" spans="2:6" ht="15">
      <c r="B89" s="75"/>
      <c r="C89" s="58" t="s">
        <v>157</v>
      </c>
      <c r="D89" s="58"/>
      <c r="E89" s="58"/>
      <c r="F89" s="59">
        <f>SUM(F82:F88)</f>
        <v>367859.45</v>
      </c>
    </row>
    <row r="90" spans="2:6" ht="15">
      <c r="B90" s="75"/>
      <c r="C90" s="54"/>
      <c r="D90" s="55">
        <v>12010</v>
      </c>
      <c r="E90" s="55" t="s">
        <v>119</v>
      </c>
      <c r="F90" s="56">
        <v>19046.1</v>
      </c>
    </row>
    <row r="91" spans="2:6" ht="15">
      <c r="B91" s="75"/>
      <c r="C91" s="54"/>
      <c r="D91" s="55">
        <v>12100</v>
      </c>
      <c r="E91" s="55" t="s">
        <v>120</v>
      </c>
      <c r="F91" s="56">
        <v>8491.46</v>
      </c>
    </row>
    <row r="92" spans="2:6" ht="15">
      <c r="B92" s="75"/>
      <c r="C92" s="54"/>
      <c r="D92" s="55">
        <v>12101</v>
      </c>
      <c r="E92" s="55" t="s">
        <v>121</v>
      </c>
      <c r="F92" s="56">
        <v>23775.2</v>
      </c>
    </row>
    <row r="93" spans="2:6" ht="15">
      <c r="B93" s="75"/>
      <c r="C93" s="54"/>
      <c r="D93" s="55">
        <v>13000</v>
      </c>
      <c r="E93" s="55" t="s">
        <v>127</v>
      </c>
      <c r="F93" s="56">
        <v>106699.42000000001</v>
      </c>
    </row>
    <row r="94" spans="2:6" ht="15">
      <c r="B94" s="75"/>
      <c r="C94" s="54"/>
      <c r="D94" s="55">
        <v>16000</v>
      </c>
      <c r="E94" s="55" t="s">
        <v>123</v>
      </c>
      <c r="F94" s="56">
        <v>43788.479999999996</v>
      </c>
    </row>
    <row r="95" spans="2:6" ht="15">
      <c r="B95" s="75"/>
      <c r="C95" s="54"/>
      <c r="D95" s="55">
        <v>22001</v>
      </c>
      <c r="E95" s="55" t="s">
        <v>138</v>
      </c>
      <c r="F95" s="56">
        <v>8630</v>
      </c>
    </row>
    <row r="96" spans="2:6" ht="15">
      <c r="B96" s="75"/>
      <c r="C96" s="54"/>
      <c r="D96" s="55">
        <v>22602</v>
      </c>
      <c r="E96" s="55" t="s">
        <v>139</v>
      </c>
      <c r="F96" s="56">
        <v>110000</v>
      </c>
    </row>
    <row r="97" spans="2:6" ht="15">
      <c r="B97" s="75"/>
      <c r="C97" s="57"/>
      <c r="D97" s="55">
        <v>22738</v>
      </c>
      <c r="E97" s="55" t="s">
        <v>140</v>
      </c>
      <c r="F97" s="56">
        <v>7000</v>
      </c>
    </row>
    <row r="98" spans="2:6" ht="15">
      <c r="B98" s="75"/>
      <c r="C98" s="58" t="s">
        <v>141</v>
      </c>
      <c r="D98" s="58"/>
      <c r="E98" s="58"/>
      <c r="F98" s="59">
        <f>SUM(F90:F97)</f>
        <v>327430.66</v>
      </c>
    </row>
    <row r="99" spans="2:6" ht="15">
      <c r="B99" s="75"/>
      <c r="C99" s="54"/>
      <c r="D99" s="55">
        <v>13000</v>
      </c>
      <c r="E99" s="55" t="s">
        <v>127</v>
      </c>
      <c r="F99" s="56">
        <v>83817.95999999999</v>
      </c>
    </row>
    <row r="100" spans="2:6" ht="15">
      <c r="B100" s="75"/>
      <c r="C100" s="54"/>
      <c r="D100" s="55">
        <v>16000</v>
      </c>
      <c r="E100" s="55" t="s">
        <v>123</v>
      </c>
      <c r="F100" s="56">
        <v>25387.5</v>
      </c>
    </row>
    <row r="101" spans="2:6" ht="15">
      <c r="B101" s="75"/>
      <c r="C101" s="54"/>
      <c r="D101" s="55">
        <v>22602</v>
      </c>
      <c r="E101" s="55" t="s">
        <v>139</v>
      </c>
      <c r="F101" s="56">
        <v>85000</v>
      </c>
    </row>
    <row r="102" spans="2:6" ht="15">
      <c r="B102" s="75"/>
      <c r="C102" s="54"/>
      <c r="D102" s="55">
        <v>22611</v>
      </c>
      <c r="E102" s="55" t="s">
        <v>142</v>
      </c>
      <c r="F102" s="56">
        <v>60000</v>
      </c>
    </row>
    <row r="103" spans="2:6" ht="15">
      <c r="B103" s="75"/>
      <c r="C103" s="54"/>
      <c r="D103" s="55">
        <v>22722</v>
      </c>
      <c r="E103" s="55" t="s">
        <v>143</v>
      </c>
      <c r="F103" s="56">
        <v>75000</v>
      </c>
    </row>
    <row r="104" spans="2:6" ht="15">
      <c r="B104" s="75"/>
      <c r="C104" s="57"/>
      <c r="D104" s="55">
        <v>22730</v>
      </c>
      <c r="E104" s="55" t="s">
        <v>144</v>
      </c>
      <c r="F104" s="56">
        <v>71000</v>
      </c>
    </row>
    <row r="105" spans="2:6" ht="15">
      <c r="B105" s="75"/>
      <c r="C105" s="58" t="s">
        <v>145</v>
      </c>
      <c r="D105" s="58"/>
      <c r="E105" s="58"/>
      <c r="F105" s="59">
        <f>SUM(F99:F104)</f>
        <v>400205.45999999996</v>
      </c>
    </row>
    <row r="106" spans="2:6" ht="15">
      <c r="B106" s="75"/>
      <c r="C106" s="54"/>
      <c r="D106" s="55">
        <v>12010</v>
      </c>
      <c r="E106" s="55" t="s">
        <v>119</v>
      </c>
      <c r="F106" s="56">
        <v>26987.57</v>
      </c>
    </row>
    <row r="107" spans="2:6" ht="15">
      <c r="B107" s="75"/>
      <c r="C107" s="54"/>
      <c r="D107" s="55">
        <v>12100</v>
      </c>
      <c r="E107" s="55" t="s">
        <v>120</v>
      </c>
      <c r="F107" s="56">
        <v>13177.869999999999</v>
      </c>
    </row>
    <row r="108" spans="2:6" ht="15">
      <c r="B108" s="75"/>
      <c r="C108" s="54"/>
      <c r="D108" s="55">
        <v>12101</v>
      </c>
      <c r="E108" s="55" t="s">
        <v>121</v>
      </c>
      <c r="F108" s="56">
        <v>49574.3</v>
      </c>
    </row>
    <row r="109" spans="2:6" ht="15">
      <c r="B109" s="75"/>
      <c r="C109" s="57"/>
      <c r="D109" s="55">
        <v>16000</v>
      </c>
      <c r="E109" s="55" t="s">
        <v>123</v>
      </c>
      <c r="F109" s="56">
        <v>19637.760000000002</v>
      </c>
    </row>
    <row r="110" spans="2:6" ht="15">
      <c r="B110" s="76"/>
      <c r="C110" s="58" t="s">
        <v>146</v>
      </c>
      <c r="D110" s="58"/>
      <c r="E110" s="58"/>
      <c r="F110" s="59">
        <f>SUM(F106:F109)</f>
        <v>109377.5</v>
      </c>
    </row>
    <row r="111" spans="2:6" ht="15">
      <c r="B111" s="60" t="s">
        <v>361</v>
      </c>
      <c r="C111" s="61"/>
      <c r="D111" s="61"/>
      <c r="E111" s="61"/>
      <c r="F111" s="62">
        <f>SUM(F110,F105,F98,F89,F81,F73,F68,F62,F49,F33,F29,F17)</f>
        <v>8527038.01</v>
      </c>
    </row>
    <row r="112" spans="2:6" ht="15">
      <c r="B112" s="75"/>
      <c r="C112" s="54"/>
      <c r="D112" s="55">
        <v>35900</v>
      </c>
      <c r="E112" s="55" t="s">
        <v>147</v>
      </c>
      <c r="F112" s="56">
        <v>16000</v>
      </c>
    </row>
    <row r="113" spans="2:6" ht="15">
      <c r="B113" s="75"/>
      <c r="C113" s="58" t="s">
        <v>148</v>
      </c>
      <c r="D113" s="58"/>
      <c r="E113" s="58"/>
      <c r="F113" s="59">
        <f>SUM(F112)</f>
        <v>16000</v>
      </c>
    </row>
    <row r="114" spans="2:6" ht="15">
      <c r="B114" s="75"/>
      <c r="C114" s="54"/>
      <c r="D114" s="55">
        <v>12700</v>
      </c>
      <c r="E114" s="55" t="s">
        <v>274</v>
      </c>
      <c r="F114" s="56">
        <v>50000</v>
      </c>
    </row>
    <row r="115" spans="2:6" ht="15">
      <c r="B115" s="75"/>
      <c r="C115" s="57"/>
      <c r="D115" s="55">
        <v>13700</v>
      </c>
      <c r="E115" s="55" t="s">
        <v>275</v>
      </c>
      <c r="F115" s="56">
        <v>50000</v>
      </c>
    </row>
    <row r="116" spans="2:6" ht="15">
      <c r="B116" s="75"/>
      <c r="C116" s="58" t="s">
        <v>276</v>
      </c>
      <c r="D116" s="58"/>
      <c r="E116" s="58"/>
      <c r="F116" s="59">
        <f>SUM(F114:F115)</f>
        <v>100000</v>
      </c>
    </row>
    <row r="117" spans="2:6" ht="15">
      <c r="B117" s="75"/>
      <c r="C117" s="54"/>
      <c r="D117" s="55">
        <v>16204</v>
      </c>
      <c r="E117" s="55" t="s">
        <v>277</v>
      </c>
      <c r="F117" s="56">
        <v>20000</v>
      </c>
    </row>
    <row r="118" spans="2:6" ht="15">
      <c r="B118" s="75"/>
      <c r="C118" s="54"/>
      <c r="D118" s="55">
        <v>16205</v>
      </c>
      <c r="E118" s="55" t="s">
        <v>278</v>
      </c>
      <c r="F118" s="56">
        <v>114000</v>
      </c>
    </row>
    <row r="119" spans="2:6" ht="15">
      <c r="B119" s="75"/>
      <c r="C119" s="54"/>
      <c r="D119" s="55">
        <v>16206</v>
      </c>
      <c r="E119" s="55" t="s">
        <v>279</v>
      </c>
      <c r="F119" s="56">
        <v>302000</v>
      </c>
    </row>
    <row r="120" spans="2:6" ht="15">
      <c r="B120" s="75"/>
      <c r="C120" s="54"/>
      <c r="D120" s="55">
        <v>16207</v>
      </c>
      <c r="E120" s="55" t="s">
        <v>280</v>
      </c>
      <c r="F120" s="56">
        <v>184000</v>
      </c>
    </row>
    <row r="121" spans="2:6" ht="15">
      <c r="B121" s="75"/>
      <c r="C121" s="57"/>
      <c r="D121" s="55">
        <v>16209</v>
      </c>
      <c r="E121" s="55" t="s">
        <v>280</v>
      </c>
      <c r="F121" s="56">
        <v>184000</v>
      </c>
    </row>
    <row r="122" spans="2:6" ht="15">
      <c r="B122" s="75"/>
      <c r="C122" s="58" t="s">
        <v>281</v>
      </c>
      <c r="D122" s="58"/>
      <c r="E122" s="58"/>
      <c r="F122" s="59">
        <f>SUM(F117:F121)</f>
        <v>804000</v>
      </c>
    </row>
    <row r="123" spans="2:6" ht="15">
      <c r="B123" s="75"/>
      <c r="C123" s="54"/>
      <c r="D123" s="55">
        <v>12010</v>
      </c>
      <c r="E123" s="55" t="s">
        <v>119</v>
      </c>
      <c r="F123" s="56">
        <v>227629.02000000002</v>
      </c>
    </row>
    <row r="124" spans="2:6" ht="15">
      <c r="B124" s="75"/>
      <c r="C124" s="54"/>
      <c r="D124" s="55">
        <v>12100</v>
      </c>
      <c r="E124" s="55" t="s">
        <v>120</v>
      </c>
      <c r="F124" s="56">
        <v>72362.68000000001</v>
      </c>
    </row>
    <row r="125" spans="2:6" ht="15">
      <c r="B125" s="75"/>
      <c r="C125" s="54"/>
      <c r="D125" s="55">
        <v>12101</v>
      </c>
      <c r="E125" s="55" t="s">
        <v>121</v>
      </c>
      <c r="F125" s="56">
        <v>245867.16999999998</v>
      </c>
    </row>
    <row r="126" spans="2:6" ht="15">
      <c r="B126" s="75"/>
      <c r="C126" s="54"/>
      <c r="D126" s="55">
        <v>12500</v>
      </c>
      <c r="E126" s="55" t="s">
        <v>282</v>
      </c>
      <c r="F126" s="56">
        <v>313746.88</v>
      </c>
    </row>
    <row r="127" spans="2:6" ht="15">
      <c r="B127" s="75"/>
      <c r="C127" s="54"/>
      <c r="D127" s="55">
        <v>13000</v>
      </c>
      <c r="E127" s="55" t="s">
        <v>127</v>
      </c>
      <c r="F127" s="56">
        <v>135506.81999999998</v>
      </c>
    </row>
    <row r="128" spans="2:6" ht="15">
      <c r="B128" s="75"/>
      <c r="C128" s="54"/>
      <c r="D128" s="55">
        <v>13001</v>
      </c>
      <c r="E128" s="55" t="s">
        <v>283</v>
      </c>
      <c r="F128" s="56">
        <v>21000</v>
      </c>
    </row>
    <row r="129" spans="2:6" ht="15">
      <c r="B129" s="75"/>
      <c r="C129" s="54"/>
      <c r="D129" s="55">
        <v>13300</v>
      </c>
      <c r="E129" s="55" t="s">
        <v>284</v>
      </c>
      <c r="F129" s="56">
        <v>574670.37</v>
      </c>
    </row>
    <row r="130" spans="2:6" ht="15">
      <c r="B130" s="75"/>
      <c r="C130" s="54"/>
      <c r="D130" s="55">
        <v>14101</v>
      </c>
      <c r="E130" s="55" t="s">
        <v>285</v>
      </c>
      <c r="F130" s="56">
        <v>150000</v>
      </c>
    </row>
    <row r="131" spans="2:6" ht="15">
      <c r="B131" s="75"/>
      <c r="C131" s="54"/>
      <c r="D131" s="55">
        <v>15000</v>
      </c>
      <c r="E131" s="55" t="s">
        <v>286</v>
      </c>
      <c r="F131" s="56">
        <v>50000</v>
      </c>
    </row>
    <row r="132" spans="2:6" ht="15">
      <c r="B132" s="75"/>
      <c r="C132" s="54"/>
      <c r="D132" s="55">
        <v>15100</v>
      </c>
      <c r="E132" s="55" t="s">
        <v>287</v>
      </c>
      <c r="F132" s="56">
        <v>21000</v>
      </c>
    </row>
    <row r="133" spans="2:6" ht="15">
      <c r="B133" s="75"/>
      <c r="C133" s="54"/>
      <c r="D133" s="55">
        <v>16000</v>
      </c>
      <c r="E133" s="55" t="s">
        <v>123</v>
      </c>
      <c r="F133" s="56">
        <v>145694.63999999998</v>
      </c>
    </row>
    <row r="134" spans="2:6" ht="15">
      <c r="B134" s="75"/>
      <c r="C134" s="54"/>
      <c r="D134" s="55">
        <v>16200</v>
      </c>
      <c r="E134" s="55" t="s">
        <v>291</v>
      </c>
      <c r="F134" s="56">
        <v>105000</v>
      </c>
    </row>
    <row r="135" spans="2:6" ht="15">
      <c r="B135" s="75"/>
      <c r="C135" s="54"/>
      <c r="D135" s="55">
        <v>22604</v>
      </c>
      <c r="E135" s="55" t="s">
        <v>136</v>
      </c>
      <c r="F135" s="56">
        <v>20000</v>
      </c>
    </row>
    <row r="136" spans="2:6" ht="15">
      <c r="B136" s="75"/>
      <c r="C136" s="54"/>
      <c r="D136" s="55">
        <v>22620</v>
      </c>
      <c r="E136" s="55" t="s">
        <v>248</v>
      </c>
      <c r="F136" s="56">
        <v>2000</v>
      </c>
    </row>
    <row r="137" spans="2:6" ht="15">
      <c r="B137" s="75"/>
      <c r="C137" s="54"/>
      <c r="D137" s="55">
        <v>22699</v>
      </c>
      <c r="E137" s="55" t="s">
        <v>219</v>
      </c>
      <c r="F137" s="56">
        <v>20000</v>
      </c>
    </row>
    <row r="138" spans="2:6" ht="15">
      <c r="B138" s="75"/>
      <c r="C138" s="54"/>
      <c r="D138" s="55">
        <v>22706</v>
      </c>
      <c r="E138" s="55" t="s">
        <v>164</v>
      </c>
      <c r="F138" s="56">
        <v>60000</v>
      </c>
    </row>
    <row r="139" spans="2:6" ht="15">
      <c r="B139" s="75"/>
      <c r="C139" s="54"/>
      <c r="D139" s="55">
        <v>23020</v>
      </c>
      <c r="E139" s="55" t="s">
        <v>288</v>
      </c>
      <c r="F139" s="56">
        <v>22500</v>
      </c>
    </row>
    <row r="140" spans="2:6" ht="15">
      <c r="B140" s="75"/>
      <c r="C140" s="57"/>
      <c r="D140" s="55">
        <v>23120</v>
      </c>
      <c r="E140" s="55" t="s">
        <v>289</v>
      </c>
      <c r="F140" s="56">
        <v>3000</v>
      </c>
    </row>
    <row r="141" spans="2:6" ht="15">
      <c r="B141" s="75"/>
      <c r="C141" s="58" t="s">
        <v>290</v>
      </c>
      <c r="D141" s="58"/>
      <c r="E141" s="58"/>
      <c r="F141" s="59">
        <f>SUM(F123:F140)</f>
        <v>2189977.58</v>
      </c>
    </row>
    <row r="142" spans="2:6" ht="15">
      <c r="B142" s="75"/>
      <c r="C142" s="54"/>
      <c r="D142" s="55">
        <v>12010</v>
      </c>
      <c r="E142" s="55" t="s">
        <v>119</v>
      </c>
      <c r="F142" s="56">
        <v>11844.44</v>
      </c>
    </row>
    <row r="143" spans="2:6" ht="15">
      <c r="B143" s="75"/>
      <c r="C143" s="54"/>
      <c r="D143" s="55">
        <v>12100</v>
      </c>
      <c r="E143" s="55" t="s">
        <v>120</v>
      </c>
      <c r="F143" s="56">
        <v>5750.98</v>
      </c>
    </row>
    <row r="144" spans="2:6" ht="15">
      <c r="B144" s="75"/>
      <c r="C144" s="54"/>
      <c r="D144" s="55">
        <v>12101</v>
      </c>
      <c r="E144" s="55" t="s">
        <v>121</v>
      </c>
      <c r="F144" s="56">
        <v>23027.64</v>
      </c>
    </row>
    <row r="145" spans="2:6" ht="15">
      <c r="B145" s="75"/>
      <c r="C145" s="54"/>
      <c r="D145" s="55">
        <v>13000</v>
      </c>
      <c r="E145" s="55" t="s">
        <v>127</v>
      </c>
      <c r="F145" s="56">
        <v>122742.84</v>
      </c>
    </row>
    <row r="146" spans="2:6" ht="15">
      <c r="B146" s="75"/>
      <c r="C146" s="54"/>
      <c r="D146" s="55">
        <v>16000</v>
      </c>
      <c r="E146" s="55" t="s">
        <v>123</v>
      </c>
      <c r="F146" s="56">
        <v>44220.42</v>
      </c>
    </row>
    <row r="147" spans="2:6" ht="15">
      <c r="B147" s="75"/>
      <c r="C147" s="54"/>
      <c r="D147" s="55">
        <v>21300</v>
      </c>
      <c r="E147" s="55" t="s">
        <v>176</v>
      </c>
      <c r="F147" s="56">
        <v>1000</v>
      </c>
    </row>
    <row r="148" spans="2:6" ht="15">
      <c r="B148" s="75"/>
      <c r="C148" s="54"/>
      <c r="D148" s="55">
        <v>22106</v>
      </c>
      <c r="E148" s="55" t="s">
        <v>196</v>
      </c>
      <c r="F148" s="56">
        <v>2100</v>
      </c>
    </row>
    <row r="149" spans="2:6" ht="15">
      <c r="B149" s="75"/>
      <c r="C149" s="54"/>
      <c r="D149" s="55">
        <v>22199</v>
      </c>
      <c r="E149" s="55" t="s">
        <v>151</v>
      </c>
      <c r="F149" s="56">
        <v>1000</v>
      </c>
    </row>
    <row r="150" spans="2:6" ht="15">
      <c r="B150" s="75"/>
      <c r="C150" s="54"/>
      <c r="D150" s="55">
        <v>22709</v>
      </c>
      <c r="E150" s="55" t="s">
        <v>203</v>
      </c>
      <c r="F150" s="56">
        <v>1200</v>
      </c>
    </row>
    <row r="151" spans="2:6" ht="15">
      <c r="B151" s="75"/>
      <c r="C151" s="57"/>
      <c r="D151" s="55">
        <v>22734</v>
      </c>
      <c r="E151" s="55" t="s">
        <v>200</v>
      </c>
      <c r="F151" s="56">
        <v>29000</v>
      </c>
    </row>
    <row r="152" spans="2:6" ht="15">
      <c r="B152" s="75"/>
      <c r="C152" s="58" t="s">
        <v>296</v>
      </c>
      <c r="D152" s="58"/>
      <c r="E152" s="58"/>
      <c r="F152" s="59">
        <f>SUM(F142:F151)</f>
        <v>241886.32</v>
      </c>
    </row>
    <row r="153" spans="2:6" ht="15">
      <c r="B153" s="75"/>
      <c r="C153" s="54"/>
      <c r="D153" s="55">
        <v>12010</v>
      </c>
      <c r="E153" s="55" t="s">
        <v>119</v>
      </c>
      <c r="F153" s="56">
        <v>100898.03</v>
      </c>
    </row>
    <row r="154" spans="2:6" ht="15">
      <c r="B154" s="75"/>
      <c r="C154" s="54"/>
      <c r="D154" s="55">
        <v>12100</v>
      </c>
      <c r="E154" s="55" t="s">
        <v>120</v>
      </c>
      <c r="F154" s="56">
        <v>57596.88999999999</v>
      </c>
    </row>
    <row r="155" spans="2:6" ht="15">
      <c r="B155" s="75"/>
      <c r="C155" s="54"/>
      <c r="D155" s="55">
        <v>12101</v>
      </c>
      <c r="E155" s="55" t="s">
        <v>121</v>
      </c>
      <c r="F155" s="56">
        <v>191491.78999999998</v>
      </c>
    </row>
    <row r="156" spans="2:6" ht="15">
      <c r="B156" s="75"/>
      <c r="C156" s="54"/>
      <c r="D156" s="55">
        <v>16000</v>
      </c>
      <c r="E156" s="55" t="s">
        <v>123</v>
      </c>
      <c r="F156" s="56">
        <v>65522.64000000001</v>
      </c>
    </row>
    <row r="157" spans="2:6" ht="15">
      <c r="B157" s="75"/>
      <c r="C157" s="57"/>
      <c r="D157" s="55">
        <v>22604</v>
      </c>
      <c r="E157" s="55" t="s">
        <v>136</v>
      </c>
      <c r="F157" s="56">
        <v>65000</v>
      </c>
    </row>
    <row r="158" spans="2:6" ht="15">
      <c r="B158" s="75"/>
      <c r="C158" s="58" t="s">
        <v>137</v>
      </c>
      <c r="D158" s="58"/>
      <c r="E158" s="58"/>
      <c r="F158" s="59">
        <f>SUM(F153:F157)</f>
        <v>480509.35</v>
      </c>
    </row>
    <row r="159" spans="2:6" ht="15">
      <c r="B159" s="75"/>
      <c r="C159" s="57"/>
      <c r="D159" s="55">
        <v>50000</v>
      </c>
      <c r="E159" s="55" t="s">
        <v>158</v>
      </c>
      <c r="F159" s="56">
        <v>75000</v>
      </c>
    </row>
    <row r="160" spans="2:6" ht="15">
      <c r="B160" s="75"/>
      <c r="C160" s="58" t="s">
        <v>159</v>
      </c>
      <c r="D160" s="58"/>
      <c r="E160" s="58"/>
      <c r="F160" s="59">
        <f>SUM(F159)</f>
        <v>75000</v>
      </c>
    </row>
    <row r="161" spans="2:6" ht="15">
      <c r="B161" s="75"/>
      <c r="C161" s="54"/>
      <c r="D161" s="55">
        <v>12010</v>
      </c>
      <c r="E161" s="55" t="s">
        <v>119</v>
      </c>
      <c r="F161" s="56">
        <v>84264.19</v>
      </c>
    </row>
    <row r="162" spans="2:6" ht="15">
      <c r="B162" s="75"/>
      <c r="C162" s="54"/>
      <c r="D162" s="55">
        <v>12100</v>
      </c>
      <c r="E162" s="55" t="s">
        <v>120</v>
      </c>
      <c r="F162" s="56">
        <v>43251.11</v>
      </c>
    </row>
    <row r="163" spans="2:6" ht="15">
      <c r="B163" s="75"/>
      <c r="C163" s="54"/>
      <c r="D163" s="55">
        <v>12101</v>
      </c>
      <c r="E163" s="55" t="s">
        <v>121</v>
      </c>
      <c r="F163" s="56">
        <v>158413.22999999998</v>
      </c>
    </row>
    <row r="164" spans="2:6" ht="15">
      <c r="B164" s="75"/>
      <c r="C164" s="57"/>
      <c r="D164" s="55">
        <v>16000</v>
      </c>
      <c r="E164" s="55" t="s">
        <v>123</v>
      </c>
      <c r="F164" s="56">
        <v>55812.72</v>
      </c>
    </row>
    <row r="165" spans="2:6" ht="15">
      <c r="B165" s="75"/>
      <c r="C165" s="58" t="s">
        <v>160</v>
      </c>
      <c r="D165" s="58"/>
      <c r="E165" s="58"/>
      <c r="F165" s="59">
        <f>SUM(F161:F164)</f>
        <v>341741.25</v>
      </c>
    </row>
    <row r="166" spans="2:6" ht="15">
      <c r="B166" s="75"/>
      <c r="C166" s="54"/>
      <c r="D166" s="55">
        <v>12010</v>
      </c>
      <c r="E166" s="55" t="s">
        <v>119</v>
      </c>
      <c r="F166" s="56">
        <v>38366.21</v>
      </c>
    </row>
    <row r="167" spans="2:6" ht="15">
      <c r="B167" s="75"/>
      <c r="C167" s="54"/>
      <c r="D167" s="55">
        <v>12100</v>
      </c>
      <c r="E167" s="55" t="s">
        <v>120</v>
      </c>
      <c r="F167" s="56">
        <v>18358.94</v>
      </c>
    </row>
    <row r="168" spans="2:6" ht="15">
      <c r="B168" s="75"/>
      <c r="C168" s="54"/>
      <c r="D168" s="55">
        <v>12101</v>
      </c>
      <c r="E168" s="55" t="s">
        <v>121</v>
      </c>
      <c r="F168" s="56">
        <v>66811.69</v>
      </c>
    </row>
    <row r="169" spans="2:6" ht="15">
      <c r="B169" s="75"/>
      <c r="C169" s="54"/>
      <c r="D169" s="55">
        <v>13000</v>
      </c>
      <c r="E169" s="55" t="s">
        <v>127</v>
      </c>
      <c r="F169" s="56">
        <v>27414.17</v>
      </c>
    </row>
    <row r="170" spans="2:6" ht="15">
      <c r="B170" s="75"/>
      <c r="C170" s="54"/>
      <c r="D170" s="55">
        <v>13100</v>
      </c>
      <c r="E170" s="55" t="s">
        <v>122</v>
      </c>
      <c r="F170" s="56">
        <v>120435.8</v>
      </c>
    </row>
    <row r="171" spans="2:6" ht="15">
      <c r="B171" s="75"/>
      <c r="C171" s="57"/>
      <c r="D171" s="55">
        <v>16000</v>
      </c>
      <c r="E171" s="55" t="s">
        <v>123</v>
      </c>
      <c r="F171" s="56">
        <v>62652.24</v>
      </c>
    </row>
    <row r="172" spans="2:6" ht="15">
      <c r="B172" s="75"/>
      <c r="C172" s="58" t="s">
        <v>161</v>
      </c>
      <c r="D172" s="58"/>
      <c r="E172" s="58"/>
      <c r="F172" s="59">
        <f>SUM(F166:F171)</f>
        <v>334039.05</v>
      </c>
    </row>
    <row r="173" spans="2:6" ht="15">
      <c r="B173" s="75"/>
      <c r="C173" s="54"/>
      <c r="D173" s="55">
        <v>12010</v>
      </c>
      <c r="E173" s="55" t="s">
        <v>119</v>
      </c>
      <c r="F173" s="56">
        <v>116916.84000000001</v>
      </c>
    </row>
    <row r="174" spans="2:6" ht="15">
      <c r="B174" s="75"/>
      <c r="C174" s="54"/>
      <c r="D174" s="55">
        <v>12100</v>
      </c>
      <c r="E174" s="55" t="s">
        <v>120</v>
      </c>
      <c r="F174" s="56">
        <v>61596.619999999995</v>
      </c>
    </row>
    <row r="175" spans="2:6" ht="15">
      <c r="B175" s="75"/>
      <c r="C175" s="54"/>
      <c r="D175" s="55">
        <v>12101</v>
      </c>
      <c r="E175" s="55" t="s">
        <v>121</v>
      </c>
      <c r="F175" s="56">
        <v>227652.74999999997</v>
      </c>
    </row>
    <row r="176" spans="2:6" ht="15">
      <c r="B176" s="75"/>
      <c r="C176" s="54"/>
      <c r="D176" s="55">
        <v>13000</v>
      </c>
      <c r="E176" s="55" t="s">
        <v>127</v>
      </c>
      <c r="F176" s="56">
        <v>57366.96</v>
      </c>
    </row>
    <row r="177" spans="2:6" ht="15">
      <c r="B177" s="75"/>
      <c r="C177" s="57"/>
      <c r="D177" s="55">
        <v>16000</v>
      </c>
      <c r="E177" s="55" t="s">
        <v>123</v>
      </c>
      <c r="F177" s="56">
        <v>100897.59</v>
      </c>
    </row>
    <row r="178" spans="2:6" ht="15">
      <c r="B178" s="75"/>
      <c r="C178" s="58" t="s">
        <v>162</v>
      </c>
      <c r="D178" s="58"/>
      <c r="E178" s="58"/>
      <c r="F178" s="59">
        <f>SUM(F173:F177)</f>
        <v>564430.76</v>
      </c>
    </row>
    <row r="179" spans="2:6" ht="15">
      <c r="B179" s="75"/>
      <c r="C179" s="54"/>
      <c r="D179" s="55">
        <v>12010</v>
      </c>
      <c r="E179" s="55" t="s">
        <v>119</v>
      </c>
      <c r="F179" s="56">
        <v>589890.26</v>
      </c>
    </row>
    <row r="180" spans="2:6" ht="15">
      <c r="B180" s="75"/>
      <c r="C180" s="54"/>
      <c r="D180" s="55">
        <v>12100</v>
      </c>
      <c r="E180" s="55" t="s">
        <v>120</v>
      </c>
      <c r="F180" s="56">
        <v>294694.9400000001</v>
      </c>
    </row>
    <row r="181" spans="2:6" ht="15">
      <c r="B181" s="75"/>
      <c r="C181" s="54"/>
      <c r="D181" s="55">
        <v>12101</v>
      </c>
      <c r="E181" s="55" t="s">
        <v>121</v>
      </c>
      <c r="F181" s="56">
        <v>1117340.5499999998</v>
      </c>
    </row>
    <row r="182" spans="2:6" ht="15">
      <c r="B182" s="75"/>
      <c r="C182" s="54"/>
      <c r="D182" s="55">
        <v>13000</v>
      </c>
      <c r="E182" s="55" t="s">
        <v>127</v>
      </c>
      <c r="F182" s="56">
        <v>28806.040000000005</v>
      </c>
    </row>
    <row r="183" spans="2:6" ht="15">
      <c r="B183" s="75"/>
      <c r="C183" s="54"/>
      <c r="D183" s="55">
        <v>16000</v>
      </c>
      <c r="E183" s="55" t="s">
        <v>123</v>
      </c>
      <c r="F183" s="56">
        <v>468064.1299999998</v>
      </c>
    </row>
    <row r="184" spans="2:6" ht="15">
      <c r="B184" s="75"/>
      <c r="C184" s="54"/>
      <c r="D184" s="55">
        <v>22604</v>
      </c>
      <c r="E184" s="55" t="s">
        <v>136</v>
      </c>
      <c r="F184" s="56">
        <v>15000</v>
      </c>
    </row>
    <row r="185" spans="2:6" ht="15">
      <c r="B185" s="75"/>
      <c r="C185" s="54"/>
      <c r="D185" s="55">
        <v>22618</v>
      </c>
      <c r="E185" s="55" t="s">
        <v>163</v>
      </c>
      <c r="F185" s="56">
        <v>5000</v>
      </c>
    </row>
    <row r="186" spans="2:6" ht="15">
      <c r="B186" s="75"/>
      <c r="C186" s="54"/>
      <c r="D186" s="55">
        <v>22706</v>
      </c>
      <c r="E186" s="55" t="s">
        <v>164</v>
      </c>
      <c r="F186" s="56">
        <v>25000</v>
      </c>
    </row>
    <row r="187" spans="2:6" ht="15">
      <c r="B187" s="75"/>
      <c r="C187" s="57"/>
      <c r="D187" s="55">
        <v>22708</v>
      </c>
      <c r="E187" s="55" t="s">
        <v>165</v>
      </c>
      <c r="F187" s="56">
        <v>105000</v>
      </c>
    </row>
    <row r="188" spans="2:6" ht="15">
      <c r="B188" s="75"/>
      <c r="C188" s="58" t="s">
        <v>166</v>
      </c>
      <c r="D188" s="58"/>
      <c r="E188" s="58"/>
      <c r="F188" s="59">
        <f>SUM(F179:F187)</f>
        <v>2648795.92</v>
      </c>
    </row>
    <row r="189" spans="2:6" ht="15">
      <c r="B189" s="75"/>
      <c r="C189" s="54"/>
      <c r="D189" s="55">
        <v>12010</v>
      </c>
      <c r="E189" s="55" t="s">
        <v>119</v>
      </c>
      <c r="F189" s="56">
        <v>10281.27</v>
      </c>
    </row>
    <row r="190" spans="2:6" ht="15">
      <c r="B190" s="75"/>
      <c r="C190" s="54"/>
      <c r="D190" s="55">
        <v>12100</v>
      </c>
      <c r="E190" s="55" t="s">
        <v>120</v>
      </c>
      <c r="F190" s="56">
        <v>4769.95</v>
      </c>
    </row>
    <row r="191" spans="2:6" ht="15">
      <c r="B191" s="75"/>
      <c r="C191" s="54"/>
      <c r="D191" s="55">
        <v>12101</v>
      </c>
      <c r="E191" s="55" t="s">
        <v>121</v>
      </c>
      <c r="F191" s="56">
        <v>18219.71</v>
      </c>
    </row>
    <row r="192" spans="2:6" ht="15">
      <c r="B192" s="75"/>
      <c r="C192" s="54"/>
      <c r="D192" s="55">
        <v>14300</v>
      </c>
      <c r="E192" s="55" t="s">
        <v>167</v>
      </c>
      <c r="F192" s="56">
        <v>71000.87</v>
      </c>
    </row>
    <row r="193" spans="2:6" ht="15">
      <c r="B193" s="75"/>
      <c r="C193" s="54"/>
      <c r="D193" s="55">
        <v>16000</v>
      </c>
      <c r="E193" s="55" t="s">
        <v>123</v>
      </c>
      <c r="F193" s="56">
        <v>19635.239999999998</v>
      </c>
    </row>
    <row r="194" spans="2:6" ht="15">
      <c r="B194" s="75"/>
      <c r="C194" s="57"/>
      <c r="D194" s="55">
        <v>23010</v>
      </c>
      <c r="E194" s="55" t="s">
        <v>168</v>
      </c>
      <c r="F194" s="56">
        <v>21945</v>
      </c>
    </row>
    <row r="195" spans="2:6" ht="15">
      <c r="B195" s="75"/>
      <c r="C195" s="58" t="s">
        <v>169</v>
      </c>
      <c r="D195" s="58"/>
      <c r="E195" s="58"/>
      <c r="F195" s="59">
        <f>SUM(F189:F194)</f>
        <v>145852.03999999998</v>
      </c>
    </row>
    <row r="196" spans="2:6" ht="15">
      <c r="B196" s="75"/>
      <c r="C196" s="54"/>
      <c r="D196" s="55">
        <v>12010</v>
      </c>
      <c r="E196" s="55" t="s">
        <v>119</v>
      </c>
      <c r="F196" s="56">
        <v>77652.02</v>
      </c>
    </row>
    <row r="197" spans="2:6" ht="15">
      <c r="B197" s="75"/>
      <c r="C197" s="54"/>
      <c r="D197" s="55">
        <v>12100</v>
      </c>
      <c r="E197" s="55" t="s">
        <v>120</v>
      </c>
      <c r="F197" s="56">
        <v>40224.19</v>
      </c>
    </row>
    <row r="198" spans="2:6" ht="15">
      <c r="B198" s="75"/>
      <c r="C198" s="54"/>
      <c r="D198" s="55">
        <v>12101</v>
      </c>
      <c r="E198" s="55" t="s">
        <v>121</v>
      </c>
      <c r="F198" s="56">
        <v>154978.83</v>
      </c>
    </row>
    <row r="199" spans="2:6" ht="15">
      <c r="B199" s="75"/>
      <c r="C199" s="54"/>
      <c r="D199" s="55">
        <v>16000</v>
      </c>
      <c r="E199" s="55" t="s">
        <v>123</v>
      </c>
      <c r="F199" s="56">
        <v>53199.99</v>
      </c>
    </row>
    <row r="200" spans="2:6" ht="15">
      <c r="B200" s="75"/>
      <c r="C200" s="57"/>
      <c r="D200" s="55">
        <v>35200</v>
      </c>
      <c r="E200" s="55" t="s">
        <v>170</v>
      </c>
      <c r="F200" s="56">
        <v>200000</v>
      </c>
    </row>
    <row r="201" spans="2:6" ht="15">
      <c r="B201" s="76"/>
      <c r="C201" s="58" t="s">
        <v>171</v>
      </c>
      <c r="D201" s="58"/>
      <c r="E201" s="58"/>
      <c r="F201" s="59">
        <f>SUM(F196:F200)</f>
        <v>526055.03</v>
      </c>
    </row>
    <row r="202" spans="2:6" ht="15">
      <c r="B202" s="60" t="s">
        <v>362</v>
      </c>
      <c r="C202" s="61"/>
      <c r="D202" s="61"/>
      <c r="E202" s="61"/>
      <c r="F202" s="62">
        <f>SUM(F201,F195,F188,F178,F172,F165,F160,F158,F152,F141,F122,F116,F113)</f>
        <v>8468287.3</v>
      </c>
    </row>
    <row r="203" spans="2:6" ht="15">
      <c r="B203" s="75"/>
      <c r="C203" s="54"/>
      <c r="D203" s="55">
        <v>41000</v>
      </c>
      <c r="E203" s="55" t="s">
        <v>172</v>
      </c>
      <c r="F203" s="56">
        <v>4252804.12</v>
      </c>
    </row>
    <row r="204" spans="2:6" ht="15">
      <c r="B204" s="75"/>
      <c r="C204" s="57"/>
      <c r="D204" s="55">
        <v>71000</v>
      </c>
      <c r="E204" s="55" t="s">
        <v>173</v>
      </c>
      <c r="F204" s="56">
        <v>32900</v>
      </c>
    </row>
    <row r="205" spans="2:6" ht="15">
      <c r="B205" s="75"/>
      <c r="C205" s="58" t="s">
        <v>174</v>
      </c>
      <c r="D205" s="58"/>
      <c r="E205" s="58"/>
      <c r="F205" s="59">
        <f>SUM(F203:F204)</f>
        <v>4285704.12</v>
      </c>
    </row>
    <row r="206" spans="2:6" ht="15">
      <c r="B206" s="75"/>
      <c r="C206" s="54"/>
      <c r="D206" s="55">
        <v>12010</v>
      </c>
      <c r="E206" s="55" t="s">
        <v>119</v>
      </c>
      <c r="F206" s="56">
        <v>14471.95</v>
      </c>
    </row>
    <row r="207" spans="2:6" ht="15">
      <c r="B207" s="75"/>
      <c r="C207" s="54"/>
      <c r="D207" s="55">
        <v>12100</v>
      </c>
      <c r="E207" s="55" t="s">
        <v>120</v>
      </c>
      <c r="F207" s="56">
        <v>7426.89</v>
      </c>
    </row>
    <row r="208" spans="2:6" ht="15">
      <c r="B208" s="75"/>
      <c r="C208" s="54"/>
      <c r="D208" s="55">
        <v>12101</v>
      </c>
      <c r="E208" s="55" t="s">
        <v>121</v>
      </c>
      <c r="F208" s="56">
        <v>26546.66</v>
      </c>
    </row>
    <row r="209" spans="2:6" ht="15">
      <c r="B209" s="75"/>
      <c r="C209" s="54"/>
      <c r="D209" s="55">
        <v>13000</v>
      </c>
      <c r="E209" s="55" t="s">
        <v>127</v>
      </c>
      <c r="F209" s="56">
        <v>867110.55</v>
      </c>
    </row>
    <row r="210" spans="2:6" ht="15">
      <c r="B210" s="75"/>
      <c r="C210" s="54"/>
      <c r="D210" s="55">
        <v>16000</v>
      </c>
      <c r="E210" s="55" t="s">
        <v>123</v>
      </c>
      <c r="F210" s="56">
        <v>249285.30000000005</v>
      </c>
    </row>
    <row r="211" spans="2:6" ht="15">
      <c r="B211" s="75"/>
      <c r="C211" s="54"/>
      <c r="D211" s="55">
        <v>20800</v>
      </c>
      <c r="E211" s="55" t="s">
        <v>175</v>
      </c>
      <c r="F211" s="56">
        <v>23000</v>
      </c>
    </row>
    <row r="212" spans="2:6" ht="15">
      <c r="B212" s="75"/>
      <c r="C212" s="54"/>
      <c r="D212" s="55">
        <v>21300</v>
      </c>
      <c r="E212" s="55" t="s">
        <v>176</v>
      </c>
      <c r="F212" s="56">
        <v>8900</v>
      </c>
    </row>
    <row r="213" spans="2:6" ht="15">
      <c r="B213" s="75"/>
      <c r="C213" s="54"/>
      <c r="D213" s="55">
        <v>22000</v>
      </c>
      <c r="E213" s="55" t="s">
        <v>177</v>
      </c>
      <c r="F213" s="56">
        <v>6000</v>
      </c>
    </row>
    <row r="214" spans="2:6" ht="15">
      <c r="B214" s="75"/>
      <c r="C214" s="54"/>
      <c r="D214" s="55">
        <v>22001</v>
      </c>
      <c r="E214" s="55" t="s">
        <v>138</v>
      </c>
      <c r="F214" s="56">
        <v>34000</v>
      </c>
    </row>
    <row r="215" spans="2:6" ht="15">
      <c r="B215" s="75"/>
      <c r="C215" s="54"/>
      <c r="D215" s="55">
        <v>22609</v>
      </c>
      <c r="E215" s="55" t="s">
        <v>178</v>
      </c>
      <c r="F215" s="56">
        <v>55000</v>
      </c>
    </row>
    <row r="216" spans="2:6" ht="15">
      <c r="B216" s="75"/>
      <c r="C216" s="54"/>
      <c r="D216" s="55">
        <v>22613</v>
      </c>
      <c r="E216" s="55" t="s">
        <v>179</v>
      </c>
      <c r="F216" s="56">
        <v>90000</v>
      </c>
    </row>
    <row r="217" spans="2:6" ht="15">
      <c r="B217" s="75"/>
      <c r="C217" s="57"/>
      <c r="D217" s="55">
        <v>22713</v>
      </c>
      <c r="E217" s="55" t="s">
        <v>180</v>
      </c>
      <c r="F217" s="56">
        <v>78000</v>
      </c>
    </row>
    <row r="218" spans="2:6" ht="15">
      <c r="B218" s="76"/>
      <c r="C218" s="58" t="s">
        <v>181</v>
      </c>
      <c r="D218" s="58"/>
      <c r="E218" s="58"/>
      <c r="F218" s="59">
        <f>SUM(F206:F217)</f>
        <v>1459741.35</v>
      </c>
    </row>
    <row r="219" spans="2:6" ht="15">
      <c r="B219" s="60" t="s">
        <v>182</v>
      </c>
      <c r="C219" s="61"/>
      <c r="D219" s="61"/>
      <c r="E219" s="61"/>
      <c r="F219" s="62">
        <f>SUM(F218,F205)</f>
        <v>5745445.470000001</v>
      </c>
    </row>
    <row r="220" spans="2:6" ht="15">
      <c r="B220" s="64"/>
      <c r="C220" s="54"/>
      <c r="D220" s="55">
        <v>21300</v>
      </c>
      <c r="E220" s="55" t="s">
        <v>176</v>
      </c>
      <c r="F220" s="56">
        <v>2000</v>
      </c>
    </row>
    <row r="221" spans="2:6" ht="15">
      <c r="B221" s="75"/>
      <c r="C221" s="54"/>
      <c r="D221" s="55">
        <v>22001</v>
      </c>
      <c r="E221" s="55" t="s">
        <v>138</v>
      </c>
      <c r="F221" s="56">
        <v>5000</v>
      </c>
    </row>
    <row r="222" spans="2:6" ht="15">
      <c r="B222" s="75"/>
      <c r="C222" s="54"/>
      <c r="D222" s="55">
        <v>22103</v>
      </c>
      <c r="E222" s="55" t="s">
        <v>184</v>
      </c>
      <c r="F222" s="56">
        <v>2000</v>
      </c>
    </row>
    <row r="223" spans="2:6" ht="15">
      <c r="B223" s="75"/>
      <c r="C223" s="54"/>
      <c r="D223" s="55">
        <v>22199</v>
      </c>
      <c r="E223" s="55" t="s">
        <v>151</v>
      </c>
      <c r="F223" s="56">
        <v>9650</v>
      </c>
    </row>
    <row r="224" spans="2:6" ht="15">
      <c r="B224" s="75"/>
      <c r="C224" s="54"/>
      <c r="D224" s="55">
        <v>22609</v>
      </c>
      <c r="E224" s="55" t="s">
        <v>178</v>
      </c>
      <c r="F224" s="56">
        <v>2000</v>
      </c>
    </row>
    <row r="225" spans="2:6" ht="15">
      <c r="B225" s="75"/>
      <c r="C225" s="54"/>
      <c r="D225" s="55">
        <v>22610</v>
      </c>
      <c r="E225" s="55" t="s">
        <v>185</v>
      </c>
      <c r="F225" s="56">
        <v>16000</v>
      </c>
    </row>
    <row r="226" spans="2:6" ht="15">
      <c r="B226" s="75"/>
      <c r="C226" s="54"/>
      <c r="D226" s="55">
        <v>22724</v>
      </c>
      <c r="E226" s="55" t="s">
        <v>186</v>
      </c>
      <c r="F226" s="56">
        <v>480000</v>
      </c>
    </row>
    <row r="227" spans="2:6" ht="15">
      <c r="B227" s="75"/>
      <c r="C227" s="54"/>
      <c r="D227" s="55">
        <v>22732</v>
      </c>
      <c r="E227" s="55" t="s">
        <v>187</v>
      </c>
      <c r="F227" s="56">
        <v>150300</v>
      </c>
    </row>
    <row r="228" spans="2:6" ht="15">
      <c r="B228" s="75"/>
      <c r="C228" s="54"/>
      <c r="D228" s="55">
        <v>22737</v>
      </c>
      <c r="E228" s="55" t="s">
        <v>188</v>
      </c>
      <c r="F228" s="56">
        <v>5000</v>
      </c>
    </row>
    <row r="229" spans="2:6" ht="15">
      <c r="B229" s="75"/>
      <c r="C229" s="54"/>
      <c r="D229" s="55">
        <v>48001</v>
      </c>
      <c r="E229" s="55" t="s">
        <v>189</v>
      </c>
      <c r="F229" s="56">
        <v>47000</v>
      </c>
    </row>
    <row r="230" spans="2:6" ht="15">
      <c r="B230" s="75"/>
      <c r="C230" s="57"/>
      <c r="D230" s="55">
        <v>48010</v>
      </c>
      <c r="E230" s="55" t="s">
        <v>192</v>
      </c>
      <c r="F230" s="56">
        <v>12000</v>
      </c>
    </row>
    <row r="231" spans="2:6" ht="15">
      <c r="B231" s="75"/>
      <c r="C231" s="58" t="s">
        <v>363</v>
      </c>
      <c r="D231" s="58"/>
      <c r="E231" s="58"/>
      <c r="F231" s="59">
        <f>SUM(F220:F230)</f>
        <v>730950</v>
      </c>
    </row>
    <row r="232" spans="2:6" ht="15">
      <c r="B232" s="75"/>
      <c r="C232" s="54"/>
      <c r="D232" s="55">
        <v>22199</v>
      </c>
      <c r="E232" s="55" t="s">
        <v>151</v>
      </c>
      <c r="F232" s="56">
        <v>1000</v>
      </c>
    </row>
    <row r="233" spans="2:6" ht="15">
      <c r="B233" s="75"/>
      <c r="C233" s="54"/>
      <c r="D233" s="55">
        <v>22609</v>
      </c>
      <c r="E233" s="55" t="s">
        <v>178</v>
      </c>
      <c r="F233" s="56">
        <v>8000</v>
      </c>
    </row>
    <row r="234" spans="2:6" ht="15">
      <c r="B234" s="75"/>
      <c r="C234" s="54"/>
      <c r="D234" s="55">
        <v>22729</v>
      </c>
      <c r="E234" s="55" t="s">
        <v>193</v>
      </c>
      <c r="F234" s="56">
        <v>116000</v>
      </c>
    </row>
    <row r="235" spans="2:6" ht="15">
      <c r="B235" s="75"/>
      <c r="C235" s="54"/>
      <c r="D235" s="55">
        <v>22737</v>
      </c>
      <c r="E235" s="55" t="s">
        <v>188</v>
      </c>
      <c r="F235" s="56">
        <v>10000</v>
      </c>
    </row>
    <row r="236" spans="2:6" ht="15">
      <c r="B236" s="75"/>
      <c r="C236" s="54"/>
      <c r="D236" s="55">
        <v>48007</v>
      </c>
      <c r="E236" s="55" t="s">
        <v>191</v>
      </c>
      <c r="F236" s="56">
        <v>840000</v>
      </c>
    </row>
    <row r="237" spans="2:6" ht="15">
      <c r="B237" s="75"/>
      <c r="C237" s="54"/>
      <c r="D237" s="55">
        <v>48010</v>
      </c>
      <c r="E237" s="55" t="s">
        <v>192</v>
      </c>
      <c r="F237" s="56">
        <v>10000</v>
      </c>
    </row>
    <row r="238" spans="2:6" ht="15">
      <c r="B238" s="75"/>
      <c r="C238" s="57"/>
      <c r="D238" s="55">
        <v>49000</v>
      </c>
      <c r="E238" s="55" t="s">
        <v>202</v>
      </c>
      <c r="F238" s="56">
        <v>10000</v>
      </c>
    </row>
    <row r="239" spans="2:6" ht="15">
      <c r="B239" s="75"/>
      <c r="C239" s="58" t="s">
        <v>194</v>
      </c>
      <c r="D239" s="58"/>
      <c r="E239" s="58"/>
      <c r="F239" s="59">
        <f>SUM(F232:F238)</f>
        <v>995000</v>
      </c>
    </row>
    <row r="240" spans="2:6" ht="15">
      <c r="B240" s="75"/>
      <c r="C240" s="54"/>
      <c r="D240" s="55">
        <v>12010</v>
      </c>
      <c r="E240" s="55" t="s">
        <v>119</v>
      </c>
      <c r="F240" s="56">
        <v>69022.12000000001</v>
      </c>
    </row>
    <row r="241" spans="2:6" ht="15">
      <c r="B241" s="75"/>
      <c r="C241" s="54"/>
      <c r="D241" s="55">
        <v>12100</v>
      </c>
      <c r="E241" s="55" t="s">
        <v>120</v>
      </c>
      <c r="F241" s="56">
        <v>33598.06</v>
      </c>
    </row>
    <row r="242" spans="2:6" ht="15">
      <c r="B242" s="75"/>
      <c r="C242" s="54"/>
      <c r="D242" s="55">
        <v>12101</v>
      </c>
      <c r="E242" s="55" t="s">
        <v>121</v>
      </c>
      <c r="F242" s="56">
        <v>118637.38</v>
      </c>
    </row>
    <row r="243" spans="2:6" ht="15">
      <c r="B243" s="75"/>
      <c r="C243" s="54"/>
      <c r="D243" s="55">
        <v>13000</v>
      </c>
      <c r="E243" s="55" t="s">
        <v>127</v>
      </c>
      <c r="F243" s="56">
        <v>607349.01</v>
      </c>
    </row>
    <row r="244" spans="2:6" ht="15">
      <c r="B244" s="75"/>
      <c r="C244" s="54"/>
      <c r="D244" s="55">
        <v>13100</v>
      </c>
      <c r="E244" s="55" t="s">
        <v>122</v>
      </c>
      <c r="F244" s="56">
        <v>67227.28000000001</v>
      </c>
    </row>
    <row r="245" spans="2:6" ht="15">
      <c r="B245" s="75"/>
      <c r="C245" s="54"/>
      <c r="D245" s="55">
        <v>14100</v>
      </c>
      <c r="E245" s="55" t="s">
        <v>195</v>
      </c>
      <c r="F245" s="56">
        <v>488006.56</v>
      </c>
    </row>
    <row r="246" spans="2:6" ht="15">
      <c r="B246" s="75"/>
      <c r="C246" s="54"/>
      <c r="D246" s="55">
        <v>16000</v>
      </c>
      <c r="E246" s="55" t="s">
        <v>123</v>
      </c>
      <c r="F246" s="56">
        <v>393191.68000000005</v>
      </c>
    </row>
    <row r="247" spans="2:6" ht="15">
      <c r="B247" s="75"/>
      <c r="C247" s="54"/>
      <c r="D247" s="55">
        <v>21300</v>
      </c>
      <c r="E247" s="55" t="s">
        <v>176</v>
      </c>
      <c r="F247" s="56">
        <v>2000</v>
      </c>
    </row>
    <row r="248" spans="2:6" ht="15">
      <c r="B248" s="75"/>
      <c r="C248" s="54"/>
      <c r="D248" s="55">
        <v>22106</v>
      </c>
      <c r="E248" s="55" t="s">
        <v>196</v>
      </c>
      <c r="F248" s="56">
        <v>1500</v>
      </c>
    </row>
    <row r="249" spans="2:6" ht="15">
      <c r="B249" s="75"/>
      <c r="C249" s="54"/>
      <c r="D249" s="55">
        <v>22300</v>
      </c>
      <c r="E249" s="55" t="s">
        <v>197</v>
      </c>
      <c r="F249" s="56">
        <v>3000</v>
      </c>
    </row>
    <row r="250" spans="2:6" ht="15">
      <c r="B250" s="75"/>
      <c r="C250" s="54"/>
      <c r="D250" s="55">
        <v>22709</v>
      </c>
      <c r="E250" s="55" t="s">
        <v>203</v>
      </c>
      <c r="F250" s="56">
        <v>25000</v>
      </c>
    </row>
    <row r="251" spans="2:6" ht="15">
      <c r="B251" s="75"/>
      <c r="C251" s="54"/>
      <c r="D251" s="55">
        <v>48000</v>
      </c>
      <c r="E251" s="55" t="s">
        <v>131</v>
      </c>
      <c r="F251" s="56">
        <v>58000</v>
      </c>
    </row>
    <row r="252" spans="2:6" ht="15">
      <c r="B252" s="75"/>
      <c r="C252" s="54"/>
      <c r="D252" s="55">
        <v>48002</v>
      </c>
      <c r="E252" s="55" t="s">
        <v>190</v>
      </c>
      <c r="F252" s="56">
        <v>217600</v>
      </c>
    </row>
    <row r="253" spans="2:6" ht="15">
      <c r="B253" s="75"/>
      <c r="C253" s="54"/>
      <c r="D253" s="55">
        <v>48006</v>
      </c>
      <c r="E253" s="55" t="s">
        <v>198</v>
      </c>
      <c r="F253" s="56">
        <v>42000</v>
      </c>
    </row>
    <row r="254" spans="2:6" ht="15">
      <c r="B254" s="75"/>
      <c r="C254" s="57"/>
      <c r="D254" s="55">
        <v>48007</v>
      </c>
      <c r="E254" s="55" t="s">
        <v>191</v>
      </c>
      <c r="F254" s="56">
        <v>169000</v>
      </c>
    </row>
    <row r="255" spans="2:6" ht="15">
      <c r="B255" s="75"/>
      <c r="C255" s="58" t="s">
        <v>199</v>
      </c>
      <c r="D255" s="58"/>
      <c r="E255" s="58"/>
      <c r="F255" s="59">
        <f>SUM(F240:F254)</f>
        <v>2295132.0900000003</v>
      </c>
    </row>
    <row r="256" spans="2:6" ht="15">
      <c r="B256" s="75"/>
      <c r="C256" s="54"/>
      <c r="D256" s="55">
        <v>21300</v>
      </c>
      <c r="E256" s="55" t="s">
        <v>176</v>
      </c>
      <c r="F256" s="56">
        <v>600</v>
      </c>
    </row>
    <row r="257" spans="2:6" ht="15">
      <c r="B257" s="75"/>
      <c r="C257" s="54"/>
      <c r="D257" s="55">
        <v>22199</v>
      </c>
      <c r="E257" s="55" t="s">
        <v>151</v>
      </c>
      <c r="F257" s="56">
        <v>600</v>
      </c>
    </row>
    <row r="258" spans="2:6" ht="15">
      <c r="B258" s="75"/>
      <c r="C258" s="54"/>
      <c r="D258" s="55">
        <v>22609</v>
      </c>
      <c r="E258" s="55" t="s">
        <v>178</v>
      </c>
      <c r="F258" s="56">
        <v>8000</v>
      </c>
    </row>
    <row r="259" spans="2:6" ht="15">
      <c r="B259" s="75"/>
      <c r="C259" s="54"/>
      <c r="D259" s="55">
        <v>22613</v>
      </c>
      <c r="E259" s="55" t="s">
        <v>179</v>
      </c>
      <c r="F259" s="56">
        <v>500</v>
      </c>
    </row>
    <row r="260" spans="2:6" ht="15">
      <c r="B260" s="75"/>
      <c r="C260" s="54"/>
      <c r="D260" s="55">
        <v>22713</v>
      </c>
      <c r="E260" s="55" t="s">
        <v>180</v>
      </c>
      <c r="F260" s="56">
        <v>180700</v>
      </c>
    </row>
    <row r="261" spans="2:6" ht="15">
      <c r="B261" s="75"/>
      <c r="C261" s="54"/>
      <c r="D261" s="55">
        <v>22734</v>
      </c>
      <c r="E261" s="55" t="s">
        <v>200</v>
      </c>
      <c r="F261" s="56">
        <v>110000</v>
      </c>
    </row>
    <row r="262" spans="2:6" ht="15">
      <c r="B262" s="75"/>
      <c r="C262" s="58" t="s">
        <v>364</v>
      </c>
      <c r="D262" s="58"/>
      <c r="E262" s="58"/>
      <c r="F262" s="59">
        <f>SUM(F256:F261)</f>
        <v>300400</v>
      </c>
    </row>
    <row r="263" spans="2:6" ht="15">
      <c r="B263" s="75"/>
      <c r="C263" s="54"/>
      <c r="D263" s="55">
        <v>22606</v>
      </c>
      <c r="E263" s="55" t="s">
        <v>201</v>
      </c>
      <c r="F263" s="56">
        <v>19000</v>
      </c>
    </row>
    <row r="264" spans="2:6" ht="15">
      <c r="B264" s="75"/>
      <c r="C264" s="54"/>
      <c r="D264" s="55">
        <v>22609</v>
      </c>
      <c r="E264" s="55" t="s">
        <v>178</v>
      </c>
      <c r="F264" s="56">
        <v>19000</v>
      </c>
    </row>
    <row r="265" spans="2:6" ht="15">
      <c r="B265" s="75"/>
      <c r="C265" s="54"/>
      <c r="D265" s="55">
        <v>22706</v>
      </c>
      <c r="E265" s="55" t="s">
        <v>164</v>
      </c>
      <c r="F265" s="56">
        <v>30000</v>
      </c>
    </row>
    <row r="266" spans="2:6" ht="15">
      <c r="B266" s="75"/>
      <c r="C266" s="54"/>
      <c r="D266" s="55">
        <v>22730</v>
      </c>
      <c r="E266" s="55" t="s">
        <v>144</v>
      </c>
      <c r="F266" s="56">
        <v>116300</v>
      </c>
    </row>
    <row r="267" spans="2:6" ht="15">
      <c r="B267" s="75"/>
      <c r="C267" s="57"/>
      <c r="D267" s="55">
        <v>48007</v>
      </c>
      <c r="E267" s="55" t="s">
        <v>191</v>
      </c>
      <c r="F267" s="56">
        <v>20000</v>
      </c>
    </row>
    <row r="268" spans="2:6" ht="15">
      <c r="B268" s="75"/>
      <c r="C268" s="58" t="s">
        <v>365</v>
      </c>
      <c r="D268" s="58"/>
      <c r="E268" s="58"/>
      <c r="F268" s="59">
        <f>SUM(F263:F267)</f>
        <v>204300</v>
      </c>
    </row>
    <row r="269" spans="2:6" ht="15">
      <c r="B269" s="60" t="s">
        <v>204</v>
      </c>
      <c r="C269" s="61"/>
      <c r="D269" s="61"/>
      <c r="E269" s="61"/>
      <c r="F269" s="62">
        <f>SUM(F268,F262,F255,F239,F231)</f>
        <v>4525782.09</v>
      </c>
    </row>
    <row r="270" spans="2:6" ht="15">
      <c r="B270" s="64"/>
      <c r="C270" s="54"/>
      <c r="D270" s="55">
        <v>13000</v>
      </c>
      <c r="E270" s="55" t="s">
        <v>127</v>
      </c>
      <c r="F270" s="56">
        <v>31538.809999999998</v>
      </c>
    </row>
    <row r="271" spans="2:6" ht="15">
      <c r="B271" s="75"/>
      <c r="C271" s="54"/>
      <c r="D271" s="55">
        <v>16000</v>
      </c>
      <c r="E271" s="55" t="s">
        <v>123</v>
      </c>
      <c r="F271" s="56">
        <v>10782.24</v>
      </c>
    </row>
    <row r="272" spans="2:6" ht="15">
      <c r="B272" s="75"/>
      <c r="C272" s="57"/>
      <c r="D272" s="55">
        <v>22608</v>
      </c>
      <c r="E272" s="55" t="s">
        <v>262</v>
      </c>
      <c r="F272" s="56">
        <v>870000</v>
      </c>
    </row>
    <row r="273" spans="2:6" ht="15">
      <c r="B273" s="76"/>
      <c r="C273" s="58" t="s">
        <v>263</v>
      </c>
      <c r="D273" s="58"/>
      <c r="E273" s="58"/>
      <c r="F273" s="59">
        <f>SUM(F270:F272)</f>
        <v>912321.05</v>
      </c>
    </row>
    <row r="274" spans="2:6" ht="15">
      <c r="B274" s="60" t="s">
        <v>366</v>
      </c>
      <c r="C274" s="61"/>
      <c r="D274" s="61"/>
      <c r="E274" s="61"/>
      <c r="F274" s="62">
        <f>SUM(F273)</f>
        <v>912321.05</v>
      </c>
    </row>
    <row r="275" spans="2:6" ht="15">
      <c r="B275" s="64"/>
      <c r="C275" s="54"/>
      <c r="D275" s="55">
        <v>22511</v>
      </c>
      <c r="E275" s="55" t="s">
        <v>205</v>
      </c>
      <c r="F275" s="56">
        <v>559510</v>
      </c>
    </row>
    <row r="276" spans="2:6" ht="15">
      <c r="B276" s="75"/>
      <c r="C276" s="54"/>
      <c r="D276" s="55">
        <v>22739</v>
      </c>
      <c r="E276" s="55" t="s">
        <v>206</v>
      </c>
      <c r="F276" s="56">
        <v>5958750.98</v>
      </c>
    </row>
    <row r="277" spans="2:6" ht="15">
      <c r="B277" s="75"/>
      <c r="C277" s="57"/>
      <c r="D277" s="55">
        <v>60107</v>
      </c>
      <c r="E277" s="55" t="s">
        <v>207</v>
      </c>
      <c r="F277" s="56">
        <v>10727.2</v>
      </c>
    </row>
    <row r="278" spans="2:6" ht="15">
      <c r="B278" s="75"/>
      <c r="C278" s="58" t="s">
        <v>208</v>
      </c>
      <c r="D278" s="58"/>
      <c r="E278" s="58"/>
      <c r="F278" s="59">
        <f>SUM(F275:F277)</f>
        <v>6528988.180000001</v>
      </c>
    </row>
    <row r="279" spans="2:6" ht="15">
      <c r="B279" s="75"/>
      <c r="C279" s="54"/>
      <c r="D279" s="55">
        <v>12010</v>
      </c>
      <c r="E279" s="55" t="s">
        <v>119</v>
      </c>
      <c r="F279" s="56">
        <v>23676.59</v>
      </c>
    </row>
    <row r="280" spans="2:6" ht="15">
      <c r="B280" s="75"/>
      <c r="C280" s="54"/>
      <c r="D280" s="55">
        <v>12100</v>
      </c>
      <c r="E280" s="55" t="s">
        <v>120</v>
      </c>
      <c r="F280" s="56">
        <v>11175.24</v>
      </c>
    </row>
    <row r="281" spans="2:6" ht="15">
      <c r="B281" s="75"/>
      <c r="C281" s="54"/>
      <c r="D281" s="55">
        <v>12101</v>
      </c>
      <c r="E281" s="55" t="s">
        <v>121</v>
      </c>
      <c r="F281" s="56">
        <v>38729.5</v>
      </c>
    </row>
    <row r="282" spans="2:6" ht="15">
      <c r="B282" s="75"/>
      <c r="C282" s="54"/>
      <c r="D282" s="55">
        <v>13000</v>
      </c>
      <c r="E282" s="55" t="s">
        <v>127</v>
      </c>
      <c r="F282" s="56">
        <v>27285.8</v>
      </c>
    </row>
    <row r="283" spans="2:6" ht="15">
      <c r="B283" s="75"/>
      <c r="C283" s="54"/>
      <c r="D283" s="55">
        <v>16000</v>
      </c>
      <c r="E283" s="55" t="s">
        <v>123</v>
      </c>
      <c r="F283" s="56">
        <v>30886.56</v>
      </c>
    </row>
    <row r="284" spans="2:6" ht="15">
      <c r="B284" s="75"/>
      <c r="C284" s="57"/>
      <c r="D284" s="55">
        <v>22739</v>
      </c>
      <c r="E284" s="55" t="s">
        <v>206</v>
      </c>
      <c r="F284" s="56">
        <v>6810512.37</v>
      </c>
    </row>
    <row r="285" spans="2:6" ht="15">
      <c r="B285" s="75"/>
      <c r="C285" s="58" t="s">
        <v>209</v>
      </c>
      <c r="D285" s="58"/>
      <c r="E285" s="58"/>
      <c r="F285" s="59">
        <f>SUM(F279:F284)</f>
        <v>6942266.0600000005</v>
      </c>
    </row>
    <row r="286" spans="2:6" ht="15">
      <c r="B286" s="75"/>
      <c r="C286" s="54"/>
      <c r="D286" s="55">
        <v>12010</v>
      </c>
      <c r="E286" s="55" t="s">
        <v>119</v>
      </c>
      <c r="F286" s="56">
        <v>53342.37</v>
      </c>
    </row>
    <row r="287" spans="2:6" ht="15">
      <c r="B287" s="75"/>
      <c r="C287" s="54"/>
      <c r="D287" s="55">
        <v>12100</v>
      </c>
      <c r="E287" s="55" t="s">
        <v>120</v>
      </c>
      <c r="F287" s="56">
        <v>26115.83</v>
      </c>
    </row>
    <row r="288" spans="2:6" ht="15">
      <c r="B288" s="75"/>
      <c r="C288" s="54"/>
      <c r="D288" s="55">
        <v>12101</v>
      </c>
      <c r="E288" s="55" t="s">
        <v>121</v>
      </c>
      <c r="F288" s="56">
        <v>97538.97</v>
      </c>
    </row>
    <row r="289" spans="2:6" ht="15">
      <c r="B289" s="75"/>
      <c r="C289" s="54"/>
      <c r="D289" s="55">
        <v>13000</v>
      </c>
      <c r="E289" s="55" t="s">
        <v>127</v>
      </c>
      <c r="F289" s="56">
        <v>855795.1900000001</v>
      </c>
    </row>
    <row r="290" spans="2:6" ht="15">
      <c r="B290" s="75"/>
      <c r="C290" s="54"/>
      <c r="D290" s="55">
        <v>16000</v>
      </c>
      <c r="E290" s="55" t="s">
        <v>123</v>
      </c>
      <c r="F290" s="56">
        <v>316904.4599999999</v>
      </c>
    </row>
    <row r="291" spans="2:6" ht="15">
      <c r="B291" s="75"/>
      <c r="C291" s="54"/>
      <c r="D291" s="55">
        <v>20800</v>
      </c>
      <c r="E291" s="55" t="s">
        <v>175</v>
      </c>
      <c r="F291" s="56">
        <v>30400</v>
      </c>
    </row>
    <row r="292" spans="2:6" ht="15">
      <c r="B292" s="75"/>
      <c r="C292" s="54"/>
      <c r="D292" s="55">
        <v>21000</v>
      </c>
      <c r="E292" s="55" t="s">
        <v>210</v>
      </c>
      <c r="F292" s="56">
        <v>40000</v>
      </c>
    </row>
    <row r="293" spans="2:6" ht="15">
      <c r="B293" s="75"/>
      <c r="C293" s="54"/>
      <c r="D293" s="55">
        <v>21300</v>
      </c>
      <c r="E293" s="55" t="s">
        <v>176</v>
      </c>
      <c r="F293" s="56">
        <v>15000</v>
      </c>
    </row>
    <row r="294" spans="2:6" ht="15">
      <c r="B294" s="75"/>
      <c r="C294" s="54"/>
      <c r="D294" s="55">
        <v>22117</v>
      </c>
      <c r="E294" s="55" t="s">
        <v>211</v>
      </c>
      <c r="F294" s="56">
        <v>48000</v>
      </c>
    </row>
    <row r="295" spans="2:6" ht="15">
      <c r="B295" s="75"/>
      <c r="C295" s="54"/>
      <c r="D295" s="55">
        <v>22621</v>
      </c>
      <c r="E295" s="55" t="s">
        <v>212</v>
      </c>
      <c r="F295" s="56">
        <v>300</v>
      </c>
    </row>
    <row r="296" spans="2:6" ht="15">
      <c r="B296" s="75"/>
      <c r="C296" s="54"/>
      <c r="D296" s="55">
        <v>22706</v>
      </c>
      <c r="E296" s="55" t="s">
        <v>164</v>
      </c>
      <c r="F296" s="56">
        <v>46500</v>
      </c>
    </row>
    <row r="297" spans="2:6" ht="15">
      <c r="B297" s="75"/>
      <c r="C297" s="54"/>
      <c r="D297" s="55">
        <v>22709</v>
      </c>
      <c r="E297" s="55" t="s">
        <v>203</v>
      </c>
      <c r="F297" s="56">
        <v>112558.33</v>
      </c>
    </row>
    <row r="298" spans="2:6" ht="15">
      <c r="B298" s="75"/>
      <c r="C298" s="54"/>
      <c r="D298" s="55">
        <v>22717</v>
      </c>
      <c r="E298" s="55" t="s">
        <v>213</v>
      </c>
      <c r="F298" s="56">
        <v>4205362.53</v>
      </c>
    </row>
    <row r="299" spans="2:6" ht="15">
      <c r="B299" s="75"/>
      <c r="C299" s="54"/>
      <c r="D299" s="55">
        <v>60110</v>
      </c>
      <c r="E299" s="55" t="s">
        <v>367</v>
      </c>
      <c r="F299" s="56">
        <v>20000</v>
      </c>
    </row>
    <row r="300" spans="2:6" ht="15">
      <c r="B300" s="75"/>
      <c r="C300" s="54"/>
      <c r="D300" s="55">
        <v>61110</v>
      </c>
      <c r="E300" s="55" t="s">
        <v>214</v>
      </c>
      <c r="F300" s="56">
        <v>296838.65</v>
      </c>
    </row>
    <row r="301" spans="2:6" ht="15">
      <c r="B301" s="75"/>
      <c r="C301" s="54"/>
      <c r="D301" s="55">
        <v>61113</v>
      </c>
      <c r="E301" s="55" t="s">
        <v>215</v>
      </c>
      <c r="F301" s="56">
        <v>438718.7</v>
      </c>
    </row>
    <row r="302" spans="2:6" ht="15">
      <c r="B302" s="75"/>
      <c r="C302" s="57"/>
      <c r="D302" s="55">
        <v>62300</v>
      </c>
      <c r="E302" s="55" t="s">
        <v>216</v>
      </c>
      <c r="F302" s="56">
        <v>10000</v>
      </c>
    </row>
    <row r="303" spans="2:6" ht="15">
      <c r="B303" s="75"/>
      <c r="C303" s="58" t="s">
        <v>217</v>
      </c>
      <c r="D303" s="58"/>
      <c r="E303" s="58"/>
      <c r="F303" s="59">
        <f>SUM(F286:F302)</f>
        <v>6613375.030000001</v>
      </c>
    </row>
    <row r="304" spans="2:6" ht="15">
      <c r="B304" s="75"/>
      <c r="C304" s="54"/>
      <c r="D304" s="55">
        <v>13000</v>
      </c>
      <c r="E304" s="55" t="s">
        <v>127</v>
      </c>
      <c r="F304" s="56">
        <v>162382.45</v>
      </c>
    </row>
    <row r="305" spans="2:6" ht="15">
      <c r="B305" s="75"/>
      <c r="C305" s="54"/>
      <c r="D305" s="55">
        <v>16000</v>
      </c>
      <c r="E305" s="55" t="s">
        <v>123</v>
      </c>
      <c r="F305" s="56">
        <v>54906.00000000001</v>
      </c>
    </row>
    <row r="306" spans="2:6" ht="15">
      <c r="B306" s="75"/>
      <c r="C306" s="54"/>
      <c r="D306" s="55">
        <v>22500</v>
      </c>
      <c r="E306" s="55" t="s">
        <v>218</v>
      </c>
      <c r="F306" s="56">
        <v>41280.62</v>
      </c>
    </row>
    <row r="307" spans="2:6" ht="15">
      <c r="B307" s="75"/>
      <c r="C307" s="54"/>
      <c r="D307" s="55">
        <v>22609</v>
      </c>
      <c r="E307" s="55" t="s">
        <v>178</v>
      </c>
      <c r="F307" s="56">
        <v>10000</v>
      </c>
    </row>
    <row r="308" spans="2:6" ht="15">
      <c r="B308" s="75"/>
      <c r="C308" s="54"/>
      <c r="D308" s="55">
        <v>22699</v>
      </c>
      <c r="E308" s="55" t="s">
        <v>219</v>
      </c>
      <c r="F308" s="56">
        <v>15000</v>
      </c>
    </row>
    <row r="309" spans="2:6" ht="15">
      <c r="B309" s="75"/>
      <c r="C309" s="54"/>
      <c r="D309" s="55">
        <v>22706</v>
      </c>
      <c r="E309" s="55" t="s">
        <v>164</v>
      </c>
      <c r="F309" s="56">
        <v>103613.5</v>
      </c>
    </row>
    <row r="310" spans="2:6" ht="15">
      <c r="B310" s="75"/>
      <c r="C310" s="54"/>
      <c r="D310" s="55">
        <v>22707</v>
      </c>
      <c r="E310" s="55" t="s">
        <v>220</v>
      </c>
      <c r="F310" s="56">
        <v>79200</v>
      </c>
    </row>
    <row r="311" spans="2:6" ht="15">
      <c r="B311" s="75"/>
      <c r="C311" s="54"/>
      <c r="D311" s="55">
        <v>60100</v>
      </c>
      <c r="E311" s="55" t="s">
        <v>368</v>
      </c>
      <c r="F311" s="56">
        <v>200000</v>
      </c>
    </row>
    <row r="312" spans="2:6" ht="15">
      <c r="B312" s="75"/>
      <c r="C312" s="57"/>
      <c r="D312" s="55">
        <v>62203</v>
      </c>
      <c r="E312" s="55" t="s">
        <v>221</v>
      </c>
      <c r="F312" s="56">
        <v>150000</v>
      </c>
    </row>
    <row r="313" spans="2:6" ht="15">
      <c r="B313" s="76"/>
      <c r="C313" s="58" t="s">
        <v>222</v>
      </c>
      <c r="D313" s="58"/>
      <c r="E313" s="58"/>
      <c r="F313" s="59">
        <f>SUM(F304:F312)</f>
        <v>816382.5700000001</v>
      </c>
    </row>
    <row r="314" spans="2:6" ht="15">
      <c r="B314" s="60" t="s">
        <v>369</v>
      </c>
      <c r="C314" s="61"/>
      <c r="D314" s="61"/>
      <c r="E314" s="61"/>
      <c r="F314" s="62">
        <f>SUM(F313,F303,F285,F278)</f>
        <v>20901011.840000004</v>
      </c>
    </row>
    <row r="315" spans="2:6" ht="15">
      <c r="B315" s="75"/>
      <c r="C315" s="57" t="s">
        <v>370</v>
      </c>
      <c r="D315" s="55">
        <v>22740</v>
      </c>
      <c r="E315" s="55" t="s">
        <v>229</v>
      </c>
      <c r="F315" s="56">
        <v>2000000</v>
      </c>
    </row>
    <row r="316" spans="2:6" ht="15">
      <c r="B316" s="75"/>
      <c r="C316" s="58" t="s">
        <v>230</v>
      </c>
      <c r="D316" s="58"/>
      <c r="E316" s="58"/>
      <c r="F316" s="59">
        <f>SUM(F315)</f>
        <v>2000000</v>
      </c>
    </row>
    <row r="317" spans="2:6" ht="15">
      <c r="B317" s="75"/>
      <c r="C317" s="54" t="s">
        <v>371</v>
      </c>
      <c r="D317" s="55">
        <v>41000</v>
      </c>
      <c r="E317" s="55" t="s">
        <v>172</v>
      </c>
      <c r="F317" s="56">
        <v>2372733.3399999994</v>
      </c>
    </row>
    <row r="318" spans="2:6" ht="15">
      <c r="B318" s="75"/>
      <c r="C318" s="54"/>
      <c r="D318" s="55">
        <v>71000</v>
      </c>
      <c r="E318" s="55" t="s">
        <v>173</v>
      </c>
      <c r="F318" s="56">
        <v>1000</v>
      </c>
    </row>
    <row r="319" spans="2:6" ht="15">
      <c r="B319" s="75"/>
      <c r="C319" s="58" t="s">
        <v>232</v>
      </c>
      <c r="D319" s="58"/>
      <c r="E319" s="58"/>
      <c r="F319" s="59">
        <f>SUM(F317:F318)</f>
        <v>2373733.3399999994</v>
      </c>
    </row>
    <row r="320" spans="2:6" ht="15">
      <c r="B320" s="75"/>
      <c r="C320" s="54" t="s">
        <v>233</v>
      </c>
      <c r="D320" s="55">
        <v>12010</v>
      </c>
      <c r="E320" s="55" t="s">
        <v>119</v>
      </c>
      <c r="F320" s="56">
        <v>42808.6</v>
      </c>
    </row>
    <row r="321" spans="2:6" ht="15">
      <c r="B321" s="75"/>
      <c r="C321" s="54"/>
      <c r="D321" s="55">
        <v>12100</v>
      </c>
      <c r="E321" s="55" t="s">
        <v>120</v>
      </c>
      <c r="F321" s="56">
        <v>19666.7</v>
      </c>
    </row>
    <row r="322" spans="2:6" ht="15">
      <c r="B322" s="75"/>
      <c r="C322" s="54"/>
      <c r="D322" s="55">
        <v>12101</v>
      </c>
      <c r="E322" s="55" t="s">
        <v>121</v>
      </c>
      <c r="F322" s="56">
        <v>62504.700000000004</v>
      </c>
    </row>
    <row r="323" spans="2:6" ht="15">
      <c r="B323" s="75"/>
      <c r="C323" s="54"/>
      <c r="D323" s="55">
        <v>16000</v>
      </c>
      <c r="E323" s="55" t="s">
        <v>123</v>
      </c>
      <c r="F323" s="56">
        <v>29318.88</v>
      </c>
    </row>
    <row r="324" spans="2:6" ht="15">
      <c r="B324" s="75"/>
      <c r="C324" s="54"/>
      <c r="D324" s="55">
        <v>22706</v>
      </c>
      <c r="E324" s="55" t="s">
        <v>164</v>
      </c>
      <c r="F324" s="56">
        <v>36000</v>
      </c>
    </row>
    <row r="325" spans="2:6" ht="15">
      <c r="B325" s="75"/>
      <c r="C325" s="57"/>
      <c r="D325" s="55">
        <v>22741</v>
      </c>
      <c r="E325" s="55" t="s">
        <v>234</v>
      </c>
      <c r="F325" s="56">
        <v>550000</v>
      </c>
    </row>
    <row r="326" spans="2:6" ht="15">
      <c r="B326" s="75"/>
      <c r="C326" s="58" t="s">
        <v>235</v>
      </c>
      <c r="D326" s="58"/>
      <c r="E326" s="58"/>
      <c r="F326" s="59">
        <f>SUM(F320:F325)</f>
        <v>740298.88</v>
      </c>
    </row>
    <row r="327" spans="2:6" ht="15">
      <c r="B327" s="75"/>
      <c r="C327" s="54" t="s">
        <v>236</v>
      </c>
      <c r="D327" s="55">
        <v>12010</v>
      </c>
      <c r="E327" s="55" t="s">
        <v>119</v>
      </c>
      <c r="F327" s="56">
        <v>47945.590000000004</v>
      </c>
    </row>
    <row r="328" spans="2:6" ht="15">
      <c r="B328" s="75"/>
      <c r="C328" s="54"/>
      <c r="D328" s="55">
        <v>12100</v>
      </c>
      <c r="E328" s="55" t="s">
        <v>120</v>
      </c>
      <c r="F328" s="56">
        <v>23567.5</v>
      </c>
    </row>
    <row r="329" spans="2:6" ht="15">
      <c r="B329" s="75"/>
      <c r="C329" s="54"/>
      <c r="D329" s="55">
        <v>12101</v>
      </c>
      <c r="E329" s="55" t="s">
        <v>121</v>
      </c>
      <c r="F329" s="56">
        <v>81498.95999999999</v>
      </c>
    </row>
    <row r="330" spans="2:6" ht="15">
      <c r="B330" s="75"/>
      <c r="C330" s="54"/>
      <c r="D330" s="55">
        <v>13000</v>
      </c>
      <c r="E330" s="55" t="s">
        <v>127</v>
      </c>
      <c r="F330" s="56">
        <v>28545.15</v>
      </c>
    </row>
    <row r="331" spans="2:6" ht="15">
      <c r="B331" s="75"/>
      <c r="C331" s="54"/>
      <c r="D331" s="55">
        <v>16000</v>
      </c>
      <c r="E331" s="55" t="s">
        <v>123</v>
      </c>
      <c r="F331" s="56">
        <v>36180.12</v>
      </c>
    </row>
    <row r="332" spans="2:6" ht="15">
      <c r="B332" s="75"/>
      <c r="C332" s="54"/>
      <c r="D332" s="55">
        <v>22500</v>
      </c>
      <c r="E332" s="55" t="s">
        <v>218</v>
      </c>
      <c r="F332" s="56">
        <v>500</v>
      </c>
    </row>
    <row r="333" spans="2:6" ht="15">
      <c r="B333" s="75"/>
      <c r="C333" s="54"/>
      <c r="D333" s="55">
        <v>22502</v>
      </c>
      <c r="E333" s="55" t="s">
        <v>237</v>
      </c>
      <c r="F333" s="56">
        <v>200</v>
      </c>
    </row>
    <row r="334" spans="2:6" ht="15">
      <c r="B334" s="75"/>
      <c r="C334" s="54"/>
      <c r="D334" s="55">
        <v>22604</v>
      </c>
      <c r="E334" s="55" t="s">
        <v>136</v>
      </c>
      <c r="F334" s="56">
        <v>6000</v>
      </c>
    </row>
    <row r="335" spans="2:6" ht="15">
      <c r="B335" s="75"/>
      <c r="C335" s="54"/>
      <c r="D335" s="55">
        <v>22605</v>
      </c>
      <c r="E335" s="55" t="s">
        <v>238</v>
      </c>
      <c r="F335" s="56">
        <v>220000</v>
      </c>
    </row>
    <row r="336" spans="2:6" ht="15">
      <c r="B336" s="75"/>
      <c r="C336" s="57"/>
      <c r="D336" s="55">
        <v>22618</v>
      </c>
      <c r="E336" s="55" t="s">
        <v>163</v>
      </c>
      <c r="F336" s="56">
        <v>15000</v>
      </c>
    </row>
    <row r="337" spans="2:6" ht="15">
      <c r="B337" s="75"/>
      <c r="C337" s="58" t="s">
        <v>239</v>
      </c>
      <c r="D337" s="58"/>
      <c r="E337" s="58"/>
      <c r="F337" s="59">
        <f>SUM(F327:F336)</f>
        <v>459437.31999999995</v>
      </c>
    </row>
    <row r="338" spans="2:6" ht="15">
      <c r="B338" s="60" t="s">
        <v>240</v>
      </c>
      <c r="C338" s="61"/>
      <c r="D338" s="61"/>
      <c r="E338" s="61"/>
      <c r="F338" s="62">
        <f>SUM(F337,F326,F319,F316)</f>
        <v>5573469.539999999</v>
      </c>
    </row>
    <row r="339" spans="2:6" ht="15">
      <c r="B339" s="75"/>
      <c r="C339" s="54"/>
      <c r="D339" s="55">
        <v>12010</v>
      </c>
      <c r="E339" s="55" t="s">
        <v>119</v>
      </c>
      <c r="F339" s="56">
        <v>209989.73000000004</v>
      </c>
    </row>
    <row r="340" spans="2:6" ht="15">
      <c r="B340" s="75"/>
      <c r="C340" s="54"/>
      <c r="D340" s="55">
        <v>12100</v>
      </c>
      <c r="E340" s="55" t="s">
        <v>120</v>
      </c>
      <c r="F340" s="56">
        <v>109938.68999999997</v>
      </c>
    </row>
    <row r="341" spans="2:6" ht="15">
      <c r="B341" s="75"/>
      <c r="C341" s="54"/>
      <c r="D341" s="55">
        <v>12101</v>
      </c>
      <c r="E341" s="55" t="s">
        <v>121</v>
      </c>
      <c r="F341" s="56">
        <v>510385.3100000002</v>
      </c>
    </row>
    <row r="342" spans="2:6" ht="15">
      <c r="B342" s="75"/>
      <c r="C342" s="54"/>
      <c r="D342" s="55">
        <v>13000</v>
      </c>
      <c r="E342" s="55" t="s">
        <v>127</v>
      </c>
      <c r="F342" s="56">
        <v>31759.329999999998</v>
      </c>
    </row>
    <row r="343" spans="2:6" ht="15">
      <c r="B343" s="75"/>
      <c r="C343" s="54"/>
      <c r="D343" s="55">
        <v>16000</v>
      </c>
      <c r="E343" s="55" t="s">
        <v>123</v>
      </c>
      <c r="F343" s="56">
        <v>209098.40000000002</v>
      </c>
    </row>
    <row r="344" spans="2:6" ht="15">
      <c r="B344" s="75"/>
      <c r="C344" s="54"/>
      <c r="D344" s="55">
        <v>20400</v>
      </c>
      <c r="E344" s="55" t="s">
        <v>241</v>
      </c>
      <c r="F344" s="56">
        <v>85500</v>
      </c>
    </row>
    <row r="345" spans="2:6" ht="15">
      <c r="B345" s="75"/>
      <c r="C345" s="54"/>
      <c r="D345" s="55">
        <v>21300</v>
      </c>
      <c r="E345" s="55" t="s">
        <v>176</v>
      </c>
      <c r="F345" s="56">
        <v>20000</v>
      </c>
    </row>
    <row r="346" spans="2:6" ht="15">
      <c r="B346" s="75"/>
      <c r="C346" s="54"/>
      <c r="D346" s="55">
        <v>21400</v>
      </c>
      <c r="E346" s="55" t="s">
        <v>242</v>
      </c>
      <c r="F346" s="56">
        <v>30000</v>
      </c>
    </row>
    <row r="347" spans="2:6" ht="15">
      <c r="B347" s="75"/>
      <c r="C347" s="54"/>
      <c r="D347" s="55">
        <v>21500</v>
      </c>
      <c r="E347" s="55" t="s">
        <v>243</v>
      </c>
      <c r="F347" s="56">
        <v>1500</v>
      </c>
    </row>
    <row r="348" spans="2:6" ht="15">
      <c r="B348" s="75"/>
      <c r="C348" s="54"/>
      <c r="D348" s="55">
        <v>22104</v>
      </c>
      <c r="E348" s="55" t="s">
        <v>244</v>
      </c>
      <c r="F348" s="56">
        <v>120000</v>
      </c>
    </row>
    <row r="349" spans="2:6" ht="15">
      <c r="B349" s="75"/>
      <c r="C349" s="54"/>
      <c r="D349" s="55">
        <v>22113</v>
      </c>
      <c r="E349" s="55" t="s">
        <v>245</v>
      </c>
      <c r="F349" s="56">
        <v>6000</v>
      </c>
    </row>
    <row r="350" spans="2:6" ht="15">
      <c r="B350" s="75"/>
      <c r="C350" s="54"/>
      <c r="D350" s="55">
        <v>22114</v>
      </c>
      <c r="E350" s="55" t="s">
        <v>246</v>
      </c>
      <c r="F350" s="56">
        <v>8000</v>
      </c>
    </row>
    <row r="351" spans="2:6" ht="15">
      <c r="B351" s="75"/>
      <c r="C351" s="54"/>
      <c r="D351" s="55">
        <v>22115</v>
      </c>
      <c r="E351" s="55" t="s">
        <v>247</v>
      </c>
      <c r="F351" s="56">
        <v>1500</v>
      </c>
    </row>
    <row r="352" spans="2:6" ht="15">
      <c r="B352" s="75"/>
      <c r="C352" s="54"/>
      <c r="D352" s="55">
        <v>22604</v>
      </c>
      <c r="E352" s="55" t="s">
        <v>136</v>
      </c>
      <c r="F352" s="56">
        <v>12000</v>
      </c>
    </row>
    <row r="353" spans="2:6" ht="15">
      <c r="B353" s="75"/>
      <c r="C353" s="54"/>
      <c r="D353" s="55">
        <v>22620</v>
      </c>
      <c r="E353" s="55" t="s">
        <v>248</v>
      </c>
      <c r="F353" s="56">
        <v>3000</v>
      </c>
    </row>
    <row r="354" spans="2:6" ht="15">
      <c r="B354" s="75"/>
      <c r="C354" s="54"/>
      <c r="D354" s="55">
        <v>22709</v>
      </c>
      <c r="E354" s="55" t="s">
        <v>203</v>
      </c>
      <c r="F354" s="56">
        <v>25000</v>
      </c>
    </row>
    <row r="355" spans="2:6" ht="15">
      <c r="B355" s="75"/>
      <c r="C355" s="54"/>
      <c r="D355" s="55">
        <v>48100</v>
      </c>
      <c r="E355" s="55" t="s">
        <v>249</v>
      </c>
      <c r="F355" s="56">
        <v>3710</v>
      </c>
    </row>
    <row r="356" spans="2:6" ht="15">
      <c r="B356" s="75"/>
      <c r="C356" s="54"/>
      <c r="D356" s="55">
        <v>62300</v>
      </c>
      <c r="E356" s="55" t="s">
        <v>216</v>
      </c>
      <c r="F356" s="56">
        <v>25000</v>
      </c>
    </row>
    <row r="357" spans="2:6" ht="15">
      <c r="B357" s="75"/>
      <c r="C357" s="54"/>
      <c r="D357" s="55">
        <v>62400</v>
      </c>
      <c r="E357" s="55" t="s">
        <v>250</v>
      </c>
      <c r="F357" s="56">
        <v>30000</v>
      </c>
    </row>
    <row r="358" spans="2:6" ht="15">
      <c r="B358" s="75"/>
      <c r="C358" s="57"/>
      <c r="D358" s="55">
        <v>62900</v>
      </c>
      <c r="E358" s="55" t="s">
        <v>251</v>
      </c>
      <c r="F358" s="56">
        <v>18400</v>
      </c>
    </row>
    <row r="359" spans="2:6" ht="15">
      <c r="B359" s="75"/>
      <c r="C359" s="58" t="s">
        <v>252</v>
      </c>
      <c r="D359" s="58"/>
      <c r="E359" s="58"/>
      <c r="F359" s="59">
        <f>SUM(F339:F358)</f>
        <v>1460781.4600000002</v>
      </c>
    </row>
    <row r="360" spans="2:6" ht="15">
      <c r="B360" s="75"/>
      <c r="C360" s="54"/>
      <c r="D360" s="55">
        <v>12010</v>
      </c>
      <c r="E360" s="55" t="s">
        <v>119</v>
      </c>
      <c r="F360" s="56">
        <v>1759505.7799999993</v>
      </c>
    </row>
    <row r="361" spans="2:6" ht="15">
      <c r="B361" s="75"/>
      <c r="C361" s="54"/>
      <c r="D361" s="55">
        <v>12100</v>
      </c>
      <c r="E361" s="55" t="s">
        <v>120</v>
      </c>
      <c r="F361" s="56">
        <v>887553.8</v>
      </c>
    </row>
    <row r="362" spans="2:6" ht="15">
      <c r="B362" s="75"/>
      <c r="C362" s="54"/>
      <c r="D362" s="55">
        <v>12101</v>
      </c>
      <c r="E362" s="55" t="s">
        <v>121</v>
      </c>
      <c r="F362" s="56">
        <v>4584478.24</v>
      </c>
    </row>
    <row r="363" spans="2:6" ht="15">
      <c r="B363" s="75"/>
      <c r="C363" s="57"/>
      <c r="D363" s="55">
        <v>16000</v>
      </c>
      <c r="E363" s="55" t="s">
        <v>123</v>
      </c>
      <c r="F363" s="56">
        <v>1811448.7800000017</v>
      </c>
    </row>
    <row r="364" spans="2:6" ht="15">
      <c r="B364" s="75"/>
      <c r="C364" s="58" t="s">
        <v>253</v>
      </c>
      <c r="D364" s="58"/>
      <c r="E364" s="58"/>
      <c r="F364" s="59">
        <f>SUM(F360:F363)</f>
        <v>9042986.600000001</v>
      </c>
    </row>
    <row r="365" spans="2:6" ht="15">
      <c r="B365" s="75"/>
      <c r="C365" s="54"/>
      <c r="D365" s="55">
        <v>21300</v>
      </c>
      <c r="E365" s="55" t="s">
        <v>176</v>
      </c>
      <c r="F365" s="56">
        <v>3000</v>
      </c>
    </row>
    <row r="366" spans="2:6" ht="15">
      <c r="B366" s="75"/>
      <c r="C366" s="54"/>
      <c r="D366" s="55">
        <v>21400</v>
      </c>
      <c r="E366" s="55" t="s">
        <v>242</v>
      </c>
      <c r="F366" s="56">
        <v>2000</v>
      </c>
    </row>
    <row r="367" spans="2:6" ht="15">
      <c r="B367" s="75"/>
      <c r="C367" s="54"/>
      <c r="D367" s="55">
        <v>22104</v>
      </c>
      <c r="E367" s="55" t="s">
        <v>244</v>
      </c>
      <c r="F367" s="56">
        <v>4000</v>
      </c>
    </row>
    <row r="368" spans="2:6" ht="15">
      <c r="B368" s="75"/>
      <c r="C368" s="54"/>
      <c r="D368" s="55">
        <v>22105</v>
      </c>
      <c r="E368" s="55" t="s">
        <v>254</v>
      </c>
      <c r="F368" s="56">
        <v>4000</v>
      </c>
    </row>
    <row r="369" spans="2:6" ht="15">
      <c r="B369" s="75"/>
      <c r="C369" s="54"/>
      <c r="D369" s="55">
        <v>22613</v>
      </c>
      <c r="E369" s="55" t="s">
        <v>179</v>
      </c>
      <c r="F369" s="56">
        <v>2000</v>
      </c>
    </row>
    <row r="370" spans="2:6" ht="15">
      <c r="B370" s="75"/>
      <c r="C370" s="54"/>
      <c r="D370" s="55">
        <v>22618</v>
      </c>
      <c r="E370" s="55" t="s">
        <v>163</v>
      </c>
      <c r="F370" s="56">
        <v>1000</v>
      </c>
    </row>
    <row r="371" spans="2:6" ht="15">
      <c r="B371" s="75"/>
      <c r="C371" s="54"/>
      <c r="D371" s="55">
        <v>22706</v>
      </c>
      <c r="E371" s="55" t="s">
        <v>164</v>
      </c>
      <c r="F371" s="56">
        <v>36000</v>
      </c>
    </row>
    <row r="372" spans="2:6" ht="15">
      <c r="B372" s="75"/>
      <c r="C372" s="57"/>
      <c r="D372" s="55">
        <v>62302</v>
      </c>
      <c r="E372" s="55" t="s">
        <v>255</v>
      </c>
      <c r="F372" s="56">
        <v>3000</v>
      </c>
    </row>
    <row r="373" spans="2:6" ht="15">
      <c r="B373" s="75"/>
      <c r="C373" s="58" t="s">
        <v>256</v>
      </c>
      <c r="D373" s="58"/>
      <c r="E373" s="58"/>
      <c r="F373" s="59">
        <f>SUM(F365:F372)</f>
        <v>55000</v>
      </c>
    </row>
    <row r="374" spans="2:6" ht="15">
      <c r="B374" s="75"/>
      <c r="C374" s="57"/>
      <c r="D374" s="55">
        <v>22512</v>
      </c>
      <c r="E374" s="55" t="s">
        <v>257</v>
      </c>
      <c r="F374" s="56">
        <v>2670000</v>
      </c>
    </row>
    <row r="375" spans="2:6" ht="15">
      <c r="B375" s="75"/>
      <c r="C375" s="58" t="s">
        <v>258</v>
      </c>
      <c r="D375" s="58"/>
      <c r="E375" s="58"/>
      <c r="F375" s="59">
        <f>SUM(F374)</f>
        <v>2670000</v>
      </c>
    </row>
    <row r="376" spans="2:6" ht="15">
      <c r="B376" s="75"/>
      <c r="C376" s="54"/>
      <c r="D376" s="55">
        <v>13000</v>
      </c>
      <c r="E376" s="55" t="s">
        <v>127</v>
      </c>
      <c r="F376" s="56">
        <v>462416.86999999994</v>
      </c>
    </row>
    <row r="377" spans="2:6" ht="15">
      <c r="B377" s="75"/>
      <c r="C377" s="54"/>
      <c r="D377" s="55">
        <v>16000</v>
      </c>
      <c r="E377" s="55" t="s">
        <v>123</v>
      </c>
      <c r="F377" s="56">
        <v>137763.09</v>
      </c>
    </row>
    <row r="378" spans="2:6" ht="15">
      <c r="B378" s="75"/>
      <c r="C378" s="54"/>
      <c r="D378" s="55">
        <v>21300</v>
      </c>
      <c r="E378" s="55" t="s">
        <v>176</v>
      </c>
      <c r="F378" s="56">
        <v>9000</v>
      </c>
    </row>
    <row r="379" spans="2:6" ht="15">
      <c r="B379" s="75"/>
      <c r="C379" s="54"/>
      <c r="D379" s="55">
        <v>21400</v>
      </c>
      <c r="E379" s="55" t="s">
        <v>242</v>
      </c>
      <c r="F379" s="56">
        <v>12000</v>
      </c>
    </row>
    <row r="380" spans="2:6" ht="15">
      <c r="B380" s="75"/>
      <c r="C380" s="54"/>
      <c r="D380" s="55">
        <v>22104</v>
      </c>
      <c r="E380" s="55" t="s">
        <v>244</v>
      </c>
      <c r="F380" s="56">
        <v>12000</v>
      </c>
    </row>
    <row r="381" spans="2:6" ht="15">
      <c r="B381" s="75"/>
      <c r="C381" s="54"/>
      <c r="D381" s="55">
        <v>22106</v>
      </c>
      <c r="E381" s="55" t="s">
        <v>196</v>
      </c>
      <c r="F381" s="56">
        <v>17000</v>
      </c>
    </row>
    <row r="382" spans="2:6" ht="15">
      <c r="B382" s="75"/>
      <c r="C382" s="54"/>
      <c r="D382" s="55">
        <v>22110</v>
      </c>
      <c r="E382" s="55" t="s">
        <v>259</v>
      </c>
      <c r="F382" s="56">
        <v>3000</v>
      </c>
    </row>
    <row r="383" spans="2:6" ht="15">
      <c r="B383" s="75"/>
      <c r="C383" s="54"/>
      <c r="D383" s="55">
        <v>62302</v>
      </c>
      <c r="E383" s="55" t="s">
        <v>255</v>
      </c>
      <c r="F383" s="56">
        <v>16000</v>
      </c>
    </row>
    <row r="384" spans="2:6" ht="15">
      <c r="B384" s="75"/>
      <c r="C384" s="57"/>
      <c r="D384" s="55">
        <v>62400</v>
      </c>
      <c r="E384" s="55" t="s">
        <v>250</v>
      </c>
      <c r="F384" s="56">
        <v>72000</v>
      </c>
    </row>
    <row r="385" spans="2:6" ht="15">
      <c r="B385" s="75"/>
      <c r="C385" s="58" t="s">
        <v>260</v>
      </c>
      <c r="D385" s="58"/>
      <c r="E385" s="58"/>
      <c r="F385" s="59">
        <f>SUM(F376:F384)</f>
        <v>741179.96</v>
      </c>
    </row>
    <row r="386" spans="2:6" ht="15">
      <c r="B386" s="60" t="s">
        <v>261</v>
      </c>
      <c r="C386" s="61"/>
      <c r="D386" s="61"/>
      <c r="E386" s="61"/>
      <c r="F386" s="62">
        <f>SUM(F385,F375,F373,F364,F359)</f>
        <v>13969948.020000003</v>
      </c>
    </row>
    <row r="387" spans="2:6" ht="15">
      <c r="B387" s="64"/>
      <c r="C387" s="54"/>
      <c r="D387" s="55">
        <v>13000</v>
      </c>
      <c r="E387" s="55" t="s">
        <v>127</v>
      </c>
      <c r="F387" s="56">
        <v>396262.34</v>
      </c>
    </row>
    <row r="388" spans="2:6" ht="15">
      <c r="B388" s="75"/>
      <c r="C388" s="54"/>
      <c r="D388" s="55">
        <v>16000</v>
      </c>
      <c r="E388" s="55" t="s">
        <v>123</v>
      </c>
      <c r="F388" s="56">
        <v>119594.04000000002</v>
      </c>
    </row>
    <row r="389" spans="2:6" ht="15">
      <c r="B389" s="75"/>
      <c r="C389" s="54"/>
      <c r="D389" s="55">
        <v>20300</v>
      </c>
      <c r="E389" s="55" t="s">
        <v>183</v>
      </c>
      <c r="F389" s="56">
        <v>10000</v>
      </c>
    </row>
    <row r="390" spans="2:6" ht="15">
      <c r="B390" s="75"/>
      <c r="C390" s="54"/>
      <c r="D390" s="55">
        <v>20800</v>
      </c>
      <c r="E390" s="55" t="s">
        <v>175</v>
      </c>
      <c r="F390" s="56">
        <v>1500</v>
      </c>
    </row>
    <row r="391" spans="2:6" ht="15">
      <c r="B391" s="75"/>
      <c r="C391" s="54"/>
      <c r="D391" s="55">
        <v>21500</v>
      </c>
      <c r="E391" s="55" t="s">
        <v>243</v>
      </c>
      <c r="F391" s="56">
        <v>1000</v>
      </c>
    </row>
    <row r="392" spans="2:6" ht="15">
      <c r="B392" s="75"/>
      <c r="C392" s="54"/>
      <c r="D392" s="55">
        <v>22106</v>
      </c>
      <c r="E392" s="55" t="s">
        <v>196</v>
      </c>
      <c r="F392" s="56">
        <v>4500</v>
      </c>
    </row>
    <row r="393" spans="2:6" ht="15">
      <c r="B393" s="75"/>
      <c r="C393" s="54"/>
      <c r="D393" s="55">
        <v>22199</v>
      </c>
      <c r="E393" s="55" t="s">
        <v>151</v>
      </c>
      <c r="F393" s="56">
        <v>1500</v>
      </c>
    </row>
    <row r="394" spans="2:6" ht="15">
      <c r="B394" s="75"/>
      <c r="C394" s="54"/>
      <c r="D394" s="55">
        <v>22706</v>
      </c>
      <c r="E394" s="55" t="s">
        <v>164</v>
      </c>
      <c r="F394" s="56">
        <v>20000</v>
      </c>
    </row>
    <row r="395" spans="2:6" ht="15">
      <c r="B395" s="75"/>
      <c r="C395" s="54"/>
      <c r="D395" s="55">
        <v>22709</v>
      </c>
      <c r="E395" s="55" t="s">
        <v>203</v>
      </c>
      <c r="F395" s="56">
        <v>59500</v>
      </c>
    </row>
    <row r="396" spans="2:6" ht="15">
      <c r="B396" s="75"/>
      <c r="C396" s="57"/>
      <c r="D396" s="55">
        <v>48906</v>
      </c>
      <c r="E396" s="55" t="s">
        <v>264</v>
      </c>
      <c r="F396" s="56">
        <v>375000</v>
      </c>
    </row>
    <row r="397" spans="2:6" ht="15">
      <c r="B397" s="75"/>
      <c r="C397" s="58" t="s">
        <v>265</v>
      </c>
      <c r="D397" s="58"/>
      <c r="E397" s="58"/>
      <c r="F397" s="59">
        <f>SUM(F387:F396)</f>
        <v>988856.3800000001</v>
      </c>
    </row>
    <row r="398" spans="2:6" ht="15">
      <c r="B398" s="75"/>
      <c r="C398" s="54"/>
      <c r="D398" s="55">
        <v>22619</v>
      </c>
      <c r="E398" s="55" t="s">
        <v>266</v>
      </c>
      <c r="F398" s="56">
        <v>30000</v>
      </c>
    </row>
    <row r="399" spans="2:6" ht="15">
      <c r="B399" s="75"/>
      <c r="C399" s="57"/>
      <c r="D399" s="55">
        <v>22709</v>
      </c>
      <c r="E399" s="55" t="s">
        <v>203</v>
      </c>
      <c r="F399" s="56">
        <v>220000</v>
      </c>
    </row>
    <row r="400" spans="2:6" ht="15">
      <c r="B400" s="75"/>
      <c r="C400" s="58" t="s">
        <v>267</v>
      </c>
      <c r="D400" s="58"/>
      <c r="E400" s="58"/>
      <c r="F400" s="59">
        <f>SUM(F398:F399)</f>
        <v>250000</v>
      </c>
    </row>
    <row r="401" spans="2:6" ht="15">
      <c r="B401" s="75"/>
      <c r="C401" s="54"/>
      <c r="D401" s="55">
        <v>13000</v>
      </c>
      <c r="E401" s="55" t="s">
        <v>127</v>
      </c>
      <c r="F401" s="56">
        <v>1187917.27</v>
      </c>
    </row>
    <row r="402" spans="2:6" ht="15">
      <c r="B402" s="75"/>
      <c r="C402" s="54"/>
      <c r="D402" s="55">
        <v>16000</v>
      </c>
      <c r="E402" s="55" t="s">
        <v>123</v>
      </c>
      <c r="F402" s="56">
        <v>366195.53</v>
      </c>
    </row>
    <row r="403" spans="2:6" ht="15">
      <c r="B403" s="75"/>
      <c r="C403" s="54"/>
      <c r="D403" s="55">
        <v>22115</v>
      </c>
      <c r="E403" s="55" t="s">
        <v>247</v>
      </c>
      <c r="F403" s="56">
        <v>20000</v>
      </c>
    </row>
    <row r="404" spans="2:6" ht="15">
      <c r="B404" s="75"/>
      <c r="C404" s="54"/>
      <c r="D404" s="55">
        <v>22300</v>
      </c>
      <c r="E404" s="55" t="s">
        <v>197</v>
      </c>
      <c r="F404" s="56">
        <v>5000</v>
      </c>
    </row>
    <row r="405" spans="2:6" ht="15">
      <c r="B405" s="75"/>
      <c r="C405" s="57"/>
      <c r="D405" s="55">
        <v>22709</v>
      </c>
      <c r="E405" s="55" t="s">
        <v>203</v>
      </c>
      <c r="F405" s="56">
        <v>105000</v>
      </c>
    </row>
    <row r="406" spans="2:6" ht="15">
      <c r="B406" s="75"/>
      <c r="C406" s="58" t="s">
        <v>268</v>
      </c>
      <c r="D406" s="58"/>
      <c r="E406" s="58"/>
      <c r="F406" s="59">
        <f>SUM(F401:F405)</f>
        <v>1684112.8</v>
      </c>
    </row>
    <row r="407" spans="2:6" ht="15">
      <c r="B407" s="75"/>
      <c r="C407" s="54"/>
      <c r="D407" s="55">
        <v>13000</v>
      </c>
      <c r="E407" s="55" t="s">
        <v>127</v>
      </c>
      <c r="F407" s="56">
        <v>1813917.3800000001</v>
      </c>
    </row>
    <row r="408" spans="2:6" ht="15">
      <c r="B408" s="75"/>
      <c r="C408" s="54"/>
      <c r="D408" s="55">
        <v>16000</v>
      </c>
      <c r="E408" s="55" t="s">
        <v>123</v>
      </c>
      <c r="F408" s="56">
        <v>530254.71</v>
      </c>
    </row>
    <row r="409" spans="2:6" ht="15">
      <c r="B409" s="75"/>
      <c r="C409" s="54"/>
      <c r="D409" s="55">
        <v>20200</v>
      </c>
      <c r="E409" s="55" t="s">
        <v>269</v>
      </c>
      <c r="F409" s="56">
        <v>30000</v>
      </c>
    </row>
    <row r="410" spans="2:6" ht="15">
      <c r="B410" s="75"/>
      <c r="C410" s="54"/>
      <c r="D410" s="55">
        <v>21200</v>
      </c>
      <c r="E410" s="55" t="s">
        <v>270</v>
      </c>
      <c r="F410" s="56">
        <v>73000</v>
      </c>
    </row>
    <row r="411" spans="2:6" ht="15">
      <c r="B411" s="75"/>
      <c r="C411" s="54"/>
      <c r="D411" s="55">
        <v>21300</v>
      </c>
      <c r="E411" s="55" t="s">
        <v>176</v>
      </c>
      <c r="F411" s="56">
        <v>130000</v>
      </c>
    </row>
    <row r="412" spans="2:6" ht="15">
      <c r="B412" s="75"/>
      <c r="C412" s="54"/>
      <c r="D412" s="55">
        <v>62300</v>
      </c>
      <c r="E412" s="55" t="s">
        <v>216</v>
      </c>
      <c r="F412" s="56">
        <v>5000</v>
      </c>
    </row>
    <row r="413" spans="2:6" ht="15">
      <c r="B413" s="75"/>
      <c r="C413" s="54"/>
      <c r="D413" s="55">
        <v>62500</v>
      </c>
      <c r="E413" s="55" t="s">
        <v>155</v>
      </c>
      <c r="F413" s="56">
        <v>52000</v>
      </c>
    </row>
    <row r="414" spans="2:6" ht="15">
      <c r="B414" s="75"/>
      <c r="C414" s="54"/>
      <c r="D414" s="55">
        <v>62700</v>
      </c>
      <c r="E414" s="55" t="s">
        <v>271</v>
      </c>
      <c r="F414" s="56">
        <v>1050000</v>
      </c>
    </row>
    <row r="415" spans="2:6" ht="15">
      <c r="B415" s="75"/>
      <c r="C415" s="57"/>
      <c r="D415" s="55">
        <v>63208</v>
      </c>
      <c r="E415" s="55" t="s">
        <v>272</v>
      </c>
      <c r="F415" s="56">
        <v>120000</v>
      </c>
    </row>
    <row r="416" spans="2:6" ht="15">
      <c r="B416" s="76"/>
      <c r="C416" s="58" t="s">
        <v>273</v>
      </c>
      <c r="D416" s="58"/>
      <c r="E416" s="58"/>
      <c r="F416" s="59">
        <f>SUM(F407:F415)</f>
        <v>3804172.09</v>
      </c>
    </row>
    <row r="417" spans="2:6" ht="15">
      <c r="B417" s="60" t="s">
        <v>372</v>
      </c>
      <c r="C417" s="61"/>
      <c r="D417" s="61"/>
      <c r="E417" s="61"/>
      <c r="F417" s="62">
        <f>SUM(F416,F406,F400,F397)</f>
        <v>6727141.27</v>
      </c>
    </row>
    <row r="418" spans="2:6" ht="15">
      <c r="B418" s="64"/>
      <c r="C418" s="54"/>
      <c r="D418" s="55">
        <v>12010</v>
      </c>
      <c r="E418" s="55" t="s">
        <v>119</v>
      </c>
      <c r="F418" s="56">
        <v>30066.4</v>
      </c>
    </row>
    <row r="419" spans="2:6" ht="15">
      <c r="B419" s="75"/>
      <c r="C419" s="54"/>
      <c r="D419" s="55">
        <v>12100</v>
      </c>
      <c r="E419" s="55" t="s">
        <v>120</v>
      </c>
      <c r="F419" s="56">
        <v>16271.920000000002</v>
      </c>
    </row>
    <row r="420" spans="2:6" ht="15">
      <c r="B420" s="75"/>
      <c r="C420" s="54"/>
      <c r="D420" s="55">
        <v>12101</v>
      </c>
      <c r="E420" s="55" t="s">
        <v>121</v>
      </c>
      <c r="F420" s="56">
        <v>67793.84</v>
      </c>
    </row>
    <row r="421" spans="2:6" ht="15">
      <c r="B421" s="75"/>
      <c r="C421" s="54"/>
      <c r="D421" s="55">
        <v>13000</v>
      </c>
      <c r="E421" s="55" t="s">
        <v>127</v>
      </c>
      <c r="F421" s="56">
        <v>98784.84999999999</v>
      </c>
    </row>
    <row r="422" spans="2:6" ht="15">
      <c r="B422" s="75"/>
      <c r="C422" s="54"/>
      <c r="D422" s="55">
        <v>16000</v>
      </c>
      <c r="E422" s="55" t="s">
        <v>123</v>
      </c>
      <c r="F422" s="56">
        <v>57967.51</v>
      </c>
    </row>
    <row r="423" spans="2:6" ht="15">
      <c r="B423" s="75"/>
      <c r="C423" s="54"/>
      <c r="D423" s="55">
        <v>22617</v>
      </c>
      <c r="E423" s="55" t="s">
        <v>297</v>
      </c>
      <c r="F423" s="56">
        <v>66000</v>
      </c>
    </row>
    <row r="424" spans="2:6" ht="15">
      <c r="B424" s="75"/>
      <c r="C424" s="54"/>
      <c r="D424" s="55">
        <v>22706</v>
      </c>
      <c r="E424" s="55" t="s">
        <v>164</v>
      </c>
      <c r="F424" s="56">
        <v>40000</v>
      </c>
    </row>
    <row r="425" spans="2:6" ht="15">
      <c r="B425" s="75"/>
      <c r="C425" s="54"/>
      <c r="D425" s="55">
        <v>22730</v>
      </c>
      <c r="E425" s="55" t="s">
        <v>144</v>
      </c>
      <c r="F425" s="56">
        <v>45000</v>
      </c>
    </row>
    <row r="426" spans="2:6" ht="15">
      <c r="B426" s="75"/>
      <c r="C426" s="54"/>
      <c r="D426" s="55">
        <v>47900</v>
      </c>
      <c r="E426" s="55" t="s">
        <v>298</v>
      </c>
      <c r="F426" s="56">
        <v>11500</v>
      </c>
    </row>
    <row r="427" spans="2:6" ht="15">
      <c r="B427" s="75"/>
      <c r="C427" s="54"/>
      <c r="D427" s="55">
        <v>48900</v>
      </c>
      <c r="E427" s="55" t="s">
        <v>299</v>
      </c>
      <c r="F427" s="56">
        <v>43000</v>
      </c>
    </row>
    <row r="428" spans="2:6" ht="15">
      <c r="B428" s="75"/>
      <c r="C428" s="57"/>
      <c r="D428" s="55">
        <v>77900</v>
      </c>
      <c r="E428" s="55" t="s">
        <v>373</v>
      </c>
      <c r="F428" s="56">
        <v>20000</v>
      </c>
    </row>
    <row r="429" spans="2:6" ht="15">
      <c r="B429" s="76"/>
      <c r="C429" s="58" t="s">
        <v>300</v>
      </c>
      <c r="D429" s="58"/>
      <c r="E429" s="58"/>
      <c r="F429" s="59">
        <f>SUM(F418:F428)</f>
        <v>496384.52</v>
      </c>
    </row>
    <row r="430" spans="2:6" ht="15">
      <c r="B430" s="60" t="s">
        <v>374</v>
      </c>
      <c r="C430" s="61"/>
      <c r="D430" s="61"/>
      <c r="E430" s="61"/>
      <c r="F430" s="62">
        <f>SUM(F429)</f>
        <v>496384.52</v>
      </c>
    </row>
    <row r="431" spans="2:6" ht="15">
      <c r="B431" s="64"/>
      <c r="C431" s="54"/>
      <c r="D431" s="55">
        <v>12010</v>
      </c>
      <c r="E431" s="55" t="s">
        <v>119</v>
      </c>
      <c r="F431" s="56">
        <v>158224.79</v>
      </c>
    </row>
    <row r="432" spans="2:6" ht="15">
      <c r="B432" s="75"/>
      <c r="C432" s="54"/>
      <c r="D432" s="55">
        <v>12100</v>
      </c>
      <c r="E432" s="55" t="s">
        <v>120</v>
      </c>
      <c r="F432" s="56">
        <v>77136.86999999998</v>
      </c>
    </row>
    <row r="433" spans="2:6" ht="15">
      <c r="B433" s="75"/>
      <c r="C433" s="54"/>
      <c r="D433" s="55">
        <v>12101</v>
      </c>
      <c r="E433" s="55" t="s">
        <v>121</v>
      </c>
      <c r="F433" s="56">
        <v>292660.39999999997</v>
      </c>
    </row>
    <row r="434" spans="2:6" ht="15">
      <c r="B434" s="75"/>
      <c r="C434" s="54"/>
      <c r="D434" s="55">
        <v>13000</v>
      </c>
      <c r="E434" s="55" t="s">
        <v>127</v>
      </c>
      <c r="F434" s="56">
        <v>27358.26</v>
      </c>
    </row>
    <row r="435" spans="2:6" ht="15">
      <c r="B435" s="75"/>
      <c r="C435" s="54"/>
      <c r="D435" s="55">
        <v>16000</v>
      </c>
      <c r="E435" s="55" t="s">
        <v>123</v>
      </c>
      <c r="F435" s="56">
        <v>146242.91999999998</v>
      </c>
    </row>
    <row r="436" spans="2:6" ht="15">
      <c r="B436" s="75"/>
      <c r="C436" s="57"/>
      <c r="D436" s="55">
        <v>22709</v>
      </c>
      <c r="E436" s="55" t="s">
        <v>203</v>
      </c>
      <c r="F436" s="56">
        <v>99476.52</v>
      </c>
    </row>
    <row r="437" spans="2:6" ht="15">
      <c r="B437" s="76"/>
      <c r="C437" s="58" t="s">
        <v>303</v>
      </c>
      <c r="D437" s="58"/>
      <c r="E437" s="58"/>
      <c r="F437" s="59">
        <f>SUM(F431:F436)</f>
        <v>801099.76</v>
      </c>
    </row>
    <row r="438" spans="2:6" ht="15">
      <c r="B438" s="60" t="s">
        <v>375</v>
      </c>
      <c r="C438" s="61"/>
      <c r="D438" s="61"/>
      <c r="E438" s="61"/>
      <c r="F438" s="62">
        <f>SUM(F437)</f>
        <v>801099.76</v>
      </c>
    </row>
    <row r="439" spans="2:6" ht="15">
      <c r="B439" s="64"/>
      <c r="C439" s="54"/>
      <c r="D439" s="55">
        <v>60100</v>
      </c>
      <c r="E439" s="55" t="s">
        <v>368</v>
      </c>
      <c r="F439" s="56">
        <v>295000</v>
      </c>
    </row>
    <row r="440" spans="2:6" ht="15">
      <c r="B440" s="75"/>
      <c r="C440" s="54"/>
      <c r="D440" s="55">
        <v>60106</v>
      </c>
      <c r="E440" s="55" t="s">
        <v>307</v>
      </c>
      <c r="F440" s="56">
        <v>5000</v>
      </c>
    </row>
    <row r="441" spans="2:6" ht="15">
      <c r="B441" s="75"/>
      <c r="C441" s="54"/>
      <c r="D441" s="55">
        <v>60109</v>
      </c>
      <c r="E441" s="55" t="s">
        <v>376</v>
      </c>
      <c r="F441" s="56">
        <v>2000000</v>
      </c>
    </row>
    <row r="442" spans="2:6" ht="15">
      <c r="B442" s="75"/>
      <c r="C442" s="54"/>
      <c r="D442" s="55">
        <v>61108</v>
      </c>
      <c r="E442" s="55" t="s">
        <v>304</v>
      </c>
      <c r="F442" s="56">
        <v>2983000</v>
      </c>
    </row>
    <row r="443" spans="2:6" ht="15">
      <c r="B443" s="75"/>
      <c r="C443" s="57"/>
      <c r="D443" s="55">
        <v>78000</v>
      </c>
      <c r="E443" s="55" t="s">
        <v>231</v>
      </c>
      <c r="F443" s="56">
        <v>400000</v>
      </c>
    </row>
    <row r="444" spans="2:6" ht="15">
      <c r="B444" s="75"/>
      <c r="C444" s="58" t="s">
        <v>305</v>
      </c>
      <c r="D444" s="58"/>
      <c r="E444" s="58"/>
      <c r="F444" s="59">
        <f>SUM(F439:F443)</f>
        <v>5683000</v>
      </c>
    </row>
    <row r="445" spans="2:6" ht="15">
      <c r="B445" s="75"/>
      <c r="C445" s="54"/>
      <c r="D445" s="55">
        <v>12010</v>
      </c>
      <c r="E445" s="55" t="s">
        <v>119</v>
      </c>
      <c r="F445" s="56">
        <v>92655.38</v>
      </c>
    </row>
    <row r="446" spans="2:6" ht="15">
      <c r="B446" s="75"/>
      <c r="C446" s="54"/>
      <c r="D446" s="55">
        <v>12100</v>
      </c>
      <c r="E446" s="55" t="s">
        <v>120</v>
      </c>
      <c r="F446" s="56">
        <v>49740.24</v>
      </c>
    </row>
    <row r="447" spans="2:6" ht="15">
      <c r="B447" s="75"/>
      <c r="C447" s="54"/>
      <c r="D447" s="55">
        <v>12101</v>
      </c>
      <c r="E447" s="55" t="s">
        <v>121</v>
      </c>
      <c r="F447" s="56">
        <v>171601.31999999998</v>
      </c>
    </row>
    <row r="448" spans="2:6" ht="15">
      <c r="B448" s="75"/>
      <c r="C448" s="54"/>
      <c r="D448" s="55">
        <v>16000</v>
      </c>
      <c r="E448" s="55" t="s">
        <v>123</v>
      </c>
      <c r="F448" s="56">
        <v>73010.64</v>
      </c>
    </row>
    <row r="449" spans="2:6" ht="15">
      <c r="B449" s="75"/>
      <c r="C449" s="54"/>
      <c r="D449" s="55">
        <v>22723</v>
      </c>
      <c r="E449" s="55" t="s">
        <v>306</v>
      </c>
      <c r="F449" s="56">
        <v>480000</v>
      </c>
    </row>
    <row r="450" spans="2:6" ht="15">
      <c r="B450" s="75"/>
      <c r="C450" s="54"/>
      <c r="D450" s="55">
        <v>60106</v>
      </c>
      <c r="E450" s="55" t="s">
        <v>307</v>
      </c>
      <c r="F450" s="56">
        <v>30000</v>
      </c>
    </row>
    <row r="451" spans="2:6" ht="15">
      <c r="B451" s="75"/>
      <c r="C451" s="57"/>
      <c r="D451" s="55">
        <v>62203</v>
      </c>
      <c r="E451" s="55" t="s">
        <v>377</v>
      </c>
      <c r="F451" s="56">
        <v>101000</v>
      </c>
    </row>
    <row r="452" spans="2:6" ht="15">
      <c r="B452" s="75"/>
      <c r="C452" s="58" t="s">
        <v>308</v>
      </c>
      <c r="D452" s="58"/>
      <c r="E452" s="58"/>
      <c r="F452" s="59">
        <f>SUM(F445:F451)</f>
        <v>998007.58</v>
      </c>
    </row>
    <row r="453" spans="2:6" ht="15">
      <c r="B453" s="75"/>
      <c r="C453" s="57"/>
      <c r="D453" s="55">
        <v>61101</v>
      </c>
      <c r="E453" s="55" t="s">
        <v>309</v>
      </c>
      <c r="F453" s="56">
        <v>100000</v>
      </c>
    </row>
    <row r="454" spans="2:6" ht="15">
      <c r="B454" s="75"/>
      <c r="C454" s="58" t="s">
        <v>310</v>
      </c>
      <c r="D454" s="58"/>
      <c r="E454" s="58"/>
      <c r="F454" s="59">
        <f>SUM(F453)</f>
        <v>100000</v>
      </c>
    </row>
    <row r="455" spans="2:6" ht="15">
      <c r="B455" s="75"/>
      <c r="C455" s="54"/>
      <c r="D455" s="55">
        <v>22699</v>
      </c>
      <c r="E455" s="55" t="s">
        <v>219</v>
      </c>
      <c r="F455" s="56">
        <v>10000</v>
      </c>
    </row>
    <row r="456" spans="2:6" ht="15">
      <c r="B456" s="75"/>
      <c r="C456" s="54"/>
      <c r="D456" s="55">
        <v>22718</v>
      </c>
      <c r="E456" s="55" t="s">
        <v>311</v>
      </c>
      <c r="F456" s="56">
        <v>524000</v>
      </c>
    </row>
    <row r="457" spans="2:6" ht="15">
      <c r="B457" s="75"/>
      <c r="C457" s="57"/>
      <c r="D457" s="55">
        <v>61100</v>
      </c>
      <c r="E457" s="55" t="s">
        <v>312</v>
      </c>
      <c r="F457" s="56">
        <v>140000</v>
      </c>
    </row>
    <row r="458" spans="2:6" ht="15">
      <c r="B458" s="75"/>
      <c r="C458" s="58" t="s">
        <v>313</v>
      </c>
      <c r="D458" s="58"/>
      <c r="E458" s="58"/>
      <c r="F458" s="59">
        <f>SUM(F455:F457)</f>
        <v>674000</v>
      </c>
    </row>
    <row r="459" spans="2:6" ht="15">
      <c r="B459" s="75"/>
      <c r="C459" s="54"/>
      <c r="D459" s="55">
        <v>22100</v>
      </c>
      <c r="E459" s="55" t="s">
        <v>314</v>
      </c>
      <c r="F459" s="56">
        <v>1400000</v>
      </c>
    </row>
    <row r="460" spans="2:6" ht="15">
      <c r="B460" s="75"/>
      <c r="C460" s="54"/>
      <c r="D460" s="55">
        <v>22706</v>
      </c>
      <c r="E460" s="55" t="s">
        <v>164</v>
      </c>
      <c r="F460" s="56">
        <v>15000</v>
      </c>
    </row>
    <row r="461" spans="2:6" ht="15">
      <c r="B461" s="75"/>
      <c r="C461" s="54"/>
      <c r="D461" s="55">
        <v>22742</v>
      </c>
      <c r="E461" s="55" t="s">
        <v>315</v>
      </c>
      <c r="F461" s="56">
        <v>539000</v>
      </c>
    </row>
    <row r="462" spans="2:6" ht="15">
      <c r="B462" s="75"/>
      <c r="C462" s="57"/>
      <c r="D462" s="55">
        <v>61108</v>
      </c>
      <c r="E462" s="55" t="s">
        <v>304</v>
      </c>
      <c r="F462" s="56">
        <v>500000</v>
      </c>
    </row>
    <row r="463" spans="2:6" ht="15">
      <c r="B463" s="75"/>
      <c r="C463" s="58" t="s">
        <v>316</v>
      </c>
      <c r="D463" s="58"/>
      <c r="E463" s="58"/>
      <c r="F463" s="59">
        <f>SUM(F459:F462)</f>
        <v>2454000</v>
      </c>
    </row>
    <row r="464" spans="2:6" ht="15">
      <c r="B464" s="75"/>
      <c r="C464" s="54"/>
      <c r="D464" s="55">
        <v>12010</v>
      </c>
      <c r="E464" s="55" t="s">
        <v>119</v>
      </c>
      <c r="F464" s="56">
        <v>96583.92000000001</v>
      </c>
    </row>
    <row r="465" spans="2:6" ht="15">
      <c r="B465" s="75"/>
      <c r="C465" s="54"/>
      <c r="D465" s="55">
        <v>12100</v>
      </c>
      <c r="E465" s="55" t="s">
        <v>120</v>
      </c>
      <c r="F465" s="56">
        <v>48691.799999999996</v>
      </c>
    </row>
    <row r="466" spans="2:6" ht="15">
      <c r="B466" s="75"/>
      <c r="C466" s="54"/>
      <c r="D466" s="55">
        <v>12101</v>
      </c>
      <c r="E466" s="55" t="s">
        <v>121</v>
      </c>
      <c r="F466" s="56">
        <v>158276.53</v>
      </c>
    </row>
    <row r="467" spans="2:6" ht="15">
      <c r="B467" s="75"/>
      <c r="C467" s="54"/>
      <c r="D467" s="55">
        <v>13000</v>
      </c>
      <c r="E467" s="55" t="s">
        <v>127</v>
      </c>
      <c r="F467" s="56">
        <v>103391.77</v>
      </c>
    </row>
    <row r="468" spans="2:6" ht="15">
      <c r="B468" s="75"/>
      <c r="C468" s="54"/>
      <c r="D468" s="55">
        <v>13100</v>
      </c>
      <c r="E468" s="55" t="s">
        <v>122</v>
      </c>
      <c r="F468" s="56">
        <v>67316.06000000001</v>
      </c>
    </row>
    <row r="469" spans="2:6" ht="15">
      <c r="B469" s="75"/>
      <c r="C469" s="54"/>
      <c r="D469" s="55">
        <v>16000</v>
      </c>
      <c r="E469" s="55" t="s">
        <v>123</v>
      </c>
      <c r="F469" s="56">
        <v>76253.72</v>
      </c>
    </row>
    <row r="470" spans="2:6" ht="15">
      <c r="B470" s="75"/>
      <c r="C470" s="54"/>
      <c r="D470" s="55">
        <v>21200</v>
      </c>
      <c r="E470" s="55" t="s">
        <v>270</v>
      </c>
      <c r="F470" s="56">
        <v>285000</v>
      </c>
    </row>
    <row r="471" spans="2:6" ht="15">
      <c r="B471" s="75"/>
      <c r="C471" s="54"/>
      <c r="D471" s="55">
        <v>21300</v>
      </c>
      <c r="E471" s="55" t="s">
        <v>176</v>
      </c>
      <c r="F471" s="56">
        <v>30000</v>
      </c>
    </row>
    <row r="472" spans="2:6" ht="15">
      <c r="B472" s="75"/>
      <c r="C472" s="54"/>
      <c r="D472" s="55">
        <v>22701</v>
      </c>
      <c r="E472" s="55" t="s">
        <v>293</v>
      </c>
      <c r="F472" s="56">
        <v>30000</v>
      </c>
    </row>
    <row r="473" spans="2:6" ht="15">
      <c r="B473" s="75"/>
      <c r="C473" s="54"/>
      <c r="D473" s="55">
        <v>22702</v>
      </c>
      <c r="E473" s="55" t="s">
        <v>320</v>
      </c>
      <c r="F473" s="56">
        <v>30000</v>
      </c>
    </row>
    <row r="474" spans="2:6" ht="15">
      <c r="B474" s="75"/>
      <c r="C474" s="54"/>
      <c r="D474" s="55">
        <v>22706</v>
      </c>
      <c r="E474" s="55" t="s">
        <v>164</v>
      </c>
      <c r="F474" s="56">
        <v>40000</v>
      </c>
    </row>
    <row r="475" spans="2:6" ht="15">
      <c r="B475" s="75"/>
      <c r="C475" s="54"/>
      <c r="D475" s="55">
        <v>22709</v>
      </c>
      <c r="E475" s="55" t="s">
        <v>203</v>
      </c>
      <c r="F475" s="56">
        <v>70000</v>
      </c>
    </row>
    <row r="476" spans="2:6" ht="15">
      <c r="B476" s="75"/>
      <c r="C476" s="54"/>
      <c r="D476" s="55">
        <v>22721</v>
      </c>
      <c r="E476" s="55" t="s">
        <v>321</v>
      </c>
      <c r="F476" s="56">
        <v>100000</v>
      </c>
    </row>
    <row r="477" spans="2:6" ht="15">
      <c r="B477" s="75"/>
      <c r="C477" s="54"/>
      <c r="D477" s="55">
        <v>62201</v>
      </c>
      <c r="E477" s="55" t="s">
        <v>322</v>
      </c>
      <c r="F477" s="56">
        <v>35000</v>
      </c>
    </row>
    <row r="478" spans="2:6" ht="15">
      <c r="B478" s="75"/>
      <c r="C478" s="54"/>
      <c r="D478" s="55">
        <v>62203</v>
      </c>
      <c r="E478" s="55" t="s">
        <v>221</v>
      </c>
      <c r="F478" s="56">
        <v>100000</v>
      </c>
    </row>
    <row r="479" spans="2:6" ht="15">
      <c r="B479" s="75"/>
      <c r="C479" s="54"/>
      <c r="D479" s="55">
        <v>62204</v>
      </c>
      <c r="E479" s="55" t="s">
        <v>323</v>
      </c>
      <c r="F479" s="56">
        <v>76200</v>
      </c>
    </row>
    <row r="480" spans="2:6" ht="15">
      <c r="B480" s="75"/>
      <c r="C480" s="54"/>
      <c r="D480" s="55">
        <v>62205</v>
      </c>
      <c r="E480" s="55" t="s">
        <v>324</v>
      </c>
      <c r="F480" s="56">
        <v>1416011</v>
      </c>
    </row>
    <row r="481" spans="2:6" ht="15">
      <c r="B481" s="75"/>
      <c r="C481" s="54"/>
      <c r="D481" s="55">
        <v>62207</v>
      </c>
      <c r="E481" s="55" t="s">
        <v>325</v>
      </c>
      <c r="F481" s="56">
        <v>35000</v>
      </c>
    </row>
    <row r="482" spans="2:6" ht="15">
      <c r="B482" s="75"/>
      <c r="C482" s="54"/>
      <c r="D482" s="55">
        <v>62208</v>
      </c>
      <c r="E482" s="55" t="s">
        <v>326</v>
      </c>
      <c r="F482" s="56">
        <v>30000</v>
      </c>
    </row>
    <row r="483" spans="2:6" ht="15">
      <c r="B483" s="75"/>
      <c r="C483" s="54"/>
      <c r="D483" s="55">
        <v>62300</v>
      </c>
      <c r="E483" s="55" t="s">
        <v>216</v>
      </c>
      <c r="F483" s="56">
        <v>35000</v>
      </c>
    </row>
    <row r="484" spans="2:6" ht="15">
      <c r="B484" s="75"/>
      <c r="C484" s="54"/>
      <c r="D484" s="55">
        <v>62302</v>
      </c>
      <c r="E484" s="55" t="s">
        <v>255</v>
      </c>
      <c r="F484" s="56">
        <v>5000</v>
      </c>
    </row>
    <row r="485" spans="2:6" ht="15">
      <c r="B485" s="75"/>
      <c r="C485" s="54"/>
      <c r="D485" s="55">
        <v>63201</v>
      </c>
      <c r="E485" s="55" t="s">
        <v>327</v>
      </c>
      <c r="F485" s="56">
        <v>220000</v>
      </c>
    </row>
    <row r="486" spans="2:6" ht="15">
      <c r="B486" s="75"/>
      <c r="C486" s="54"/>
      <c r="D486" s="55">
        <v>63204</v>
      </c>
      <c r="E486" s="55" t="s">
        <v>328</v>
      </c>
      <c r="F486" s="56">
        <v>745500</v>
      </c>
    </row>
    <row r="487" spans="2:6" ht="15">
      <c r="B487" s="75"/>
      <c r="C487" s="54"/>
      <c r="D487" s="55">
        <v>63207</v>
      </c>
      <c r="E487" s="55" t="s">
        <v>329</v>
      </c>
      <c r="F487" s="56">
        <v>79200</v>
      </c>
    </row>
    <row r="488" spans="2:6" ht="15">
      <c r="B488" s="75"/>
      <c r="C488" s="57"/>
      <c r="D488" s="55">
        <v>63208</v>
      </c>
      <c r="E488" s="55" t="s">
        <v>272</v>
      </c>
      <c r="F488" s="56">
        <v>80000</v>
      </c>
    </row>
    <row r="489" spans="2:6" ht="15">
      <c r="B489" s="75"/>
      <c r="C489" s="58" t="s">
        <v>330</v>
      </c>
      <c r="D489" s="58"/>
      <c r="E489" s="58"/>
      <c r="F489" s="59">
        <f>SUM(F464:F488)</f>
        <v>3992424.8</v>
      </c>
    </row>
    <row r="490" spans="2:6" ht="15">
      <c r="B490" s="75"/>
      <c r="C490" s="54"/>
      <c r="D490" s="55">
        <v>12010</v>
      </c>
      <c r="E490" s="55" t="s">
        <v>119</v>
      </c>
      <c r="F490" s="56">
        <v>36556.08</v>
      </c>
    </row>
    <row r="491" spans="2:6" ht="15">
      <c r="B491" s="75"/>
      <c r="C491" s="54"/>
      <c r="D491" s="55">
        <v>12100</v>
      </c>
      <c r="E491" s="55" t="s">
        <v>120</v>
      </c>
      <c r="F491" s="56">
        <v>18330.59</v>
      </c>
    </row>
    <row r="492" spans="2:6" ht="15">
      <c r="B492" s="75"/>
      <c r="C492" s="54"/>
      <c r="D492" s="55">
        <v>12101</v>
      </c>
      <c r="E492" s="55" t="s">
        <v>121</v>
      </c>
      <c r="F492" s="56">
        <v>66374.44</v>
      </c>
    </row>
    <row r="493" spans="2:6" ht="15">
      <c r="B493" s="75"/>
      <c r="C493" s="54"/>
      <c r="D493" s="55">
        <v>13000</v>
      </c>
      <c r="E493" s="55" t="s">
        <v>127</v>
      </c>
      <c r="F493" s="56">
        <v>1422888.5199999998</v>
      </c>
    </row>
    <row r="494" spans="2:6" ht="15">
      <c r="B494" s="75"/>
      <c r="C494" s="54"/>
      <c r="D494" s="55">
        <v>16000</v>
      </c>
      <c r="E494" s="55" t="s">
        <v>123</v>
      </c>
      <c r="F494" s="56">
        <v>503966.32</v>
      </c>
    </row>
    <row r="495" spans="2:6" ht="15">
      <c r="B495" s="75"/>
      <c r="C495" s="54"/>
      <c r="D495" s="55">
        <v>21300</v>
      </c>
      <c r="E495" s="55" t="s">
        <v>176</v>
      </c>
      <c r="F495" s="56">
        <v>12000</v>
      </c>
    </row>
    <row r="496" spans="2:6" ht="15">
      <c r="B496" s="75"/>
      <c r="C496" s="54"/>
      <c r="D496" s="55">
        <v>22100</v>
      </c>
      <c r="E496" s="55" t="s">
        <v>314</v>
      </c>
      <c r="F496" s="56">
        <v>1550000</v>
      </c>
    </row>
    <row r="497" spans="2:6" ht="15">
      <c r="B497" s="75"/>
      <c r="C497" s="54"/>
      <c r="D497" s="55">
        <v>22101</v>
      </c>
      <c r="E497" s="55" t="s">
        <v>331</v>
      </c>
      <c r="F497" s="56">
        <v>630000</v>
      </c>
    </row>
    <row r="498" spans="2:6" ht="15">
      <c r="B498" s="75"/>
      <c r="C498" s="54"/>
      <c r="D498" s="55">
        <v>22102</v>
      </c>
      <c r="E498" s="55" t="s">
        <v>332</v>
      </c>
      <c r="F498" s="56">
        <v>430000</v>
      </c>
    </row>
    <row r="499" spans="2:6" ht="15">
      <c r="B499" s="75"/>
      <c r="C499" s="54"/>
      <c r="D499" s="55">
        <v>22110</v>
      </c>
      <c r="E499" s="55" t="s">
        <v>259</v>
      </c>
      <c r="F499" s="56">
        <v>3000</v>
      </c>
    </row>
    <row r="500" spans="2:6" ht="15">
      <c r="B500" s="75"/>
      <c r="C500" s="57"/>
      <c r="D500" s="55">
        <v>22700</v>
      </c>
      <c r="E500" s="55" t="s">
        <v>333</v>
      </c>
      <c r="F500" s="56">
        <v>2403169.08</v>
      </c>
    </row>
    <row r="501" spans="2:6" ht="15">
      <c r="B501" s="75"/>
      <c r="C501" s="58" t="s">
        <v>334</v>
      </c>
      <c r="D501" s="58"/>
      <c r="E501" s="58"/>
      <c r="F501" s="59">
        <f>SUM(F490:F500)</f>
        <v>7076285.03</v>
      </c>
    </row>
    <row r="502" spans="2:6" ht="15">
      <c r="B502" s="60" t="s">
        <v>335</v>
      </c>
      <c r="C502" s="61"/>
      <c r="D502" s="61"/>
      <c r="E502" s="61"/>
      <c r="F502" s="62">
        <f>SUM(F501,F489,F463,F458,F454,F452,F444)</f>
        <v>20977717.41</v>
      </c>
    </row>
    <row r="503" spans="2:6" ht="15">
      <c r="B503" s="64"/>
      <c r="C503" s="54"/>
      <c r="D503" s="55">
        <v>13000</v>
      </c>
      <c r="E503" s="55" t="s">
        <v>127</v>
      </c>
      <c r="F503" s="56">
        <v>612423.4500000002</v>
      </c>
    </row>
    <row r="504" spans="2:6" ht="15">
      <c r="B504" s="75"/>
      <c r="C504" s="54"/>
      <c r="D504" s="55">
        <v>16000</v>
      </c>
      <c r="E504" s="55" t="s">
        <v>123</v>
      </c>
      <c r="F504" s="56">
        <v>184974.59</v>
      </c>
    </row>
    <row r="505" spans="2:6" ht="15">
      <c r="B505" s="75"/>
      <c r="C505" s="54"/>
      <c r="D505" s="55">
        <v>22609</v>
      </c>
      <c r="E505" s="55" t="s">
        <v>178</v>
      </c>
      <c r="F505" s="56">
        <v>82400</v>
      </c>
    </row>
    <row r="506" spans="2:6" ht="15">
      <c r="B506" s="75"/>
      <c r="C506" s="54"/>
      <c r="D506" s="55">
        <v>22612</v>
      </c>
      <c r="E506" s="55" t="s">
        <v>337</v>
      </c>
      <c r="F506" s="56">
        <v>2000</v>
      </c>
    </row>
    <row r="507" spans="2:6" ht="15">
      <c r="B507" s="75"/>
      <c r="C507" s="54"/>
      <c r="D507" s="55">
        <v>22709</v>
      </c>
      <c r="E507" s="55" t="s">
        <v>203</v>
      </c>
      <c r="F507" s="56">
        <v>341000</v>
      </c>
    </row>
    <row r="508" spans="2:6" ht="15">
      <c r="B508" s="75"/>
      <c r="C508" s="54"/>
      <c r="D508" s="55">
        <v>22728</v>
      </c>
      <c r="E508" s="55" t="s">
        <v>338</v>
      </c>
      <c r="F508" s="56">
        <v>7000</v>
      </c>
    </row>
    <row r="509" spans="2:6" ht="15">
      <c r="B509" s="75"/>
      <c r="C509" s="57"/>
      <c r="D509" s="55">
        <v>22729</v>
      </c>
      <c r="E509" s="55" t="s">
        <v>193</v>
      </c>
      <c r="F509" s="56">
        <v>16000</v>
      </c>
    </row>
    <row r="510" spans="2:6" ht="15">
      <c r="B510" s="75"/>
      <c r="C510" s="58" t="s">
        <v>339</v>
      </c>
      <c r="D510" s="58"/>
      <c r="E510" s="58"/>
      <c r="F510" s="59">
        <f>SUM(F503:F509)</f>
        <v>1245798.04</v>
      </c>
    </row>
    <row r="511" spans="2:6" ht="15">
      <c r="B511" s="75"/>
      <c r="C511" s="54"/>
      <c r="D511" s="55">
        <v>13000</v>
      </c>
      <c r="E511" s="55" t="s">
        <v>127</v>
      </c>
      <c r="F511" s="56">
        <v>259131.84999999998</v>
      </c>
    </row>
    <row r="512" spans="2:6" ht="15">
      <c r="B512" s="75"/>
      <c r="C512" s="54"/>
      <c r="D512" s="55">
        <v>16000</v>
      </c>
      <c r="E512" s="55" t="s">
        <v>123</v>
      </c>
      <c r="F512" s="56">
        <v>84426.12</v>
      </c>
    </row>
    <row r="513" spans="2:6" ht="15">
      <c r="B513" s="75"/>
      <c r="C513" s="57"/>
      <c r="D513" s="55">
        <v>22727</v>
      </c>
      <c r="E513" s="55" t="s">
        <v>340</v>
      </c>
      <c r="F513" s="56">
        <v>154000</v>
      </c>
    </row>
    <row r="514" spans="2:6" ht="15">
      <c r="B514" s="75"/>
      <c r="C514" s="58" t="s">
        <v>378</v>
      </c>
      <c r="D514" s="58"/>
      <c r="E514" s="58"/>
      <c r="F514" s="59">
        <f>SUM(F511:F513)</f>
        <v>497557.97</v>
      </c>
    </row>
    <row r="515" spans="2:6" ht="15">
      <c r="B515" s="75"/>
      <c r="C515" s="54"/>
      <c r="D515" s="55">
        <v>48002</v>
      </c>
      <c r="E515" s="55" t="s">
        <v>190</v>
      </c>
      <c r="F515" s="56">
        <v>50000</v>
      </c>
    </row>
    <row r="516" spans="2:6" ht="15">
      <c r="B516" s="75"/>
      <c r="C516" s="54"/>
      <c r="D516" s="55">
        <v>48900</v>
      </c>
      <c r="E516" s="55" t="s">
        <v>299</v>
      </c>
      <c r="F516" s="56">
        <v>46000</v>
      </c>
    </row>
    <row r="517" spans="2:6" ht="15">
      <c r="B517" s="75"/>
      <c r="C517" s="57"/>
      <c r="D517" s="55">
        <v>48902</v>
      </c>
      <c r="E517" s="55" t="s">
        <v>341</v>
      </c>
      <c r="F517" s="56">
        <v>75000</v>
      </c>
    </row>
    <row r="518" spans="2:6" ht="15">
      <c r="B518" s="75"/>
      <c r="C518" s="58" t="s">
        <v>342</v>
      </c>
      <c r="D518" s="58"/>
      <c r="E518" s="58"/>
      <c r="F518" s="59">
        <f>SUM(F515:F517)</f>
        <v>171000</v>
      </c>
    </row>
    <row r="519" spans="2:6" ht="15">
      <c r="B519" s="75"/>
      <c r="C519" s="54"/>
      <c r="D519" s="55">
        <v>13000</v>
      </c>
      <c r="E519" s="55" t="s">
        <v>127</v>
      </c>
      <c r="F519" s="56">
        <v>214484.48</v>
      </c>
    </row>
    <row r="520" spans="2:6" ht="15">
      <c r="B520" s="75"/>
      <c r="C520" s="54"/>
      <c r="D520" s="55">
        <v>16000</v>
      </c>
      <c r="E520" s="55" t="s">
        <v>123</v>
      </c>
      <c r="F520" s="56">
        <v>69599.52</v>
      </c>
    </row>
    <row r="521" spans="2:6" ht="15">
      <c r="B521" s="75"/>
      <c r="C521" s="54"/>
      <c r="D521" s="55">
        <v>21200</v>
      </c>
      <c r="E521" s="55" t="s">
        <v>270</v>
      </c>
      <c r="F521" s="56">
        <v>15550</v>
      </c>
    </row>
    <row r="522" spans="2:6" ht="15">
      <c r="B522" s="75"/>
      <c r="C522" s="54"/>
      <c r="D522" s="55">
        <v>21400</v>
      </c>
      <c r="E522" s="55" t="s">
        <v>242</v>
      </c>
      <c r="F522" s="56">
        <v>5000</v>
      </c>
    </row>
    <row r="523" spans="2:6" ht="15">
      <c r="B523" s="75"/>
      <c r="C523" s="54"/>
      <c r="D523" s="55">
        <v>22609</v>
      </c>
      <c r="E523" s="55" t="s">
        <v>178</v>
      </c>
      <c r="F523" s="56">
        <v>23950</v>
      </c>
    </row>
    <row r="524" spans="2:6" ht="15">
      <c r="B524" s="75"/>
      <c r="C524" s="54"/>
      <c r="D524" s="55">
        <v>22613</v>
      </c>
      <c r="E524" s="55" t="s">
        <v>179</v>
      </c>
      <c r="F524" s="56">
        <v>1000</v>
      </c>
    </row>
    <row r="525" spans="2:6" ht="15">
      <c r="B525" s="75"/>
      <c r="C525" s="57"/>
      <c r="D525" s="55">
        <v>22709</v>
      </c>
      <c r="E525" s="55" t="s">
        <v>203</v>
      </c>
      <c r="F525" s="56">
        <v>118170</v>
      </c>
    </row>
    <row r="526" spans="2:6" ht="15">
      <c r="B526" s="75"/>
      <c r="C526" s="58" t="s">
        <v>379</v>
      </c>
      <c r="D526" s="58"/>
      <c r="E526" s="58"/>
      <c r="F526" s="59">
        <f>SUM(F519:F525)</f>
        <v>447754</v>
      </c>
    </row>
    <row r="527" spans="2:6" ht="15">
      <c r="B527" s="75"/>
      <c r="C527" s="54"/>
      <c r="D527" s="55">
        <v>12010</v>
      </c>
      <c r="E527" s="55" t="s">
        <v>119</v>
      </c>
      <c r="F527" s="56">
        <v>9760.210000000001</v>
      </c>
    </row>
    <row r="528" spans="2:6" ht="15">
      <c r="B528" s="75"/>
      <c r="C528" s="54"/>
      <c r="D528" s="55">
        <v>12100</v>
      </c>
      <c r="E528" s="55" t="s">
        <v>120</v>
      </c>
      <c r="F528" s="56">
        <v>4769.95</v>
      </c>
    </row>
    <row r="529" spans="2:6" ht="15">
      <c r="B529" s="75"/>
      <c r="C529" s="54"/>
      <c r="D529" s="55">
        <v>12101</v>
      </c>
      <c r="E529" s="55" t="s">
        <v>121</v>
      </c>
      <c r="F529" s="56">
        <v>18219.71</v>
      </c>
    </row>
    <row r="530" spans="2:6" ht="15">
      <c r="B530" s="75"/>
      <c r="C530" s="54"/>
      <c r="D530" s="55">
        <v>13000</v>
      </c>
      <c r="E530" s="55" t="s">
        <v>127</v>
      </c>
      <c r="F530" s="56">
        <v>207898.91</v>
      </c>
    </row>
    <row r="531" spans="2:6" ht="15">
      <c r="B531" s="75"/>
      <c r="C531" s="54"/>
      <c r="D531" s="55">
        <v>16000</v>
      </c>
      <c r="E531" s="55" t="s">
        <v>123</v>
      </c>
      <c r="F531" s="56">
        <v>71991.08</v>
      </c>
    </row>
    <row r="532" spans="2:6" ht="15">
      <c r="B532" s="75"/>
      <c r="C532" s="54"/>
      <c r="D532" s="55">
        <v>22613</v>
      </c>
      <c r="E532" s="55" t="s">
        <v>179</v>
      </c>
      <c r="F532" s="56">
        <v>2500</v>
      </c>
    </row>
    <row r="533" spans="2:6" ht="15">
      <c r="B533" s="75"/>
      <c r="C533" s="57"/>
      <c r="D533" s="55">
        <v>22709</v>
      </c>
      <c r="E533" s="55" t="s">
        <v>203</v>
      </c>
      <c r="F533" s="56">
        <v>2600</v>
      </c>
    </row>
    <row r="534" spans="2:6" ht="15">
      <c r="B534" s="75"/>
      <c r="C534" s="58" t="s">
        <v>343</v>
      </c>
      <c r="D534" s="58"/>
      <c r="E534" s="58"/>
      <c r="F534" s="59">
        <f>SUM(F527:F533)</f>
        <v>317739.86</v>
      </c>
    </row>
    <row r="535" spans="2:6" ht="15">
      <c r="B535" s="75"/>
      <c r="C535" s="54"/>
      <c r="D535" s="55">
        <v>12010</v>
      </c>
      <c r="E535" s="55" t="s">
        <v>119</v>
      </c>
      <c r="F535" s="56">
        <v>28689.78</v>
      </c>
    </row>
    <row r="536" spans="2:6" ht="15">
      <c r="B536" s="75"/>
      <c r="C536" s="54"/>
      <c r="D536" s="55">
        <v>12100</v>
      </c>
      <c r="E536" s="55" t="s">
        <v>120</v>
      </c>
      <c r="F536" s="56">
        <v>14940.880000000001</v>
      </c>
    </row>
    <row r="537" spans="2:6" ht="15">
      <c r="B537" s="75"/>
      <c r="C537" s="54"/>
      <c r="D537" s="55">
        <v>12101</v>
      </c>
      <c r="E537" s="55" t="s">
        <v>121</v>
      </c>
      <c r="F537" s="56">
        <v>52132.28</v>
      </c>
    </row>
    <row r="538" spans="2:6" ht="15">
      <c r="B538" s="75"/>
      <c r="C538" s="54"/>
      <c r="D538" s="55">
        <v>13000</v>
      </c>
      <c r="E538" s="55" t="s">
        <v>127</v>
      </c>
      <c r="F538" s="56">
        <v>150361.56</v>
      </c>
    </row>
    <row r="539" spans="2:6" ht="15">
      <c r="B539" s="75"/>
      <c r="C539" s="54"/>
      <c r="D539" s="55">
        <v>16000</v>
      </c>
      <c r="E539" s="55" t="s">
        <v>123</v>
      </c>
      <c r="F539" s="56">
        <v>57270.24</v>
      </c>
    </row>
    <row r="540" spans="2:6" ht="15">
      <c r="B540" s="75"/>
      <c r="C540" s="54"/>
      <c r="D540" s="55">
        <v>21300</v>
      </c>
      <c r="E540" s="55" t="s">
        <v>176</v>
      </c>
      <c r="F540" s="56">
        <v>6500</v>
      </c>
    </row>
    <row r="541" spans="2:6" ht="15">
      <c r="B541" s="75"/>
      <c r="C541" s="54"/>
      <c r="D541" s="55">
        <v>22001</v>
      </c>
      <c r="E541" s="55" t="s">
        <v>138</v>
      </c>
      <c r="F541" s="56">
        <v>300</v>
      </c>
    </row>
    <row r="542" spans="2:6" ht="15">
      <c r="B542" s="75"/>
      <c r="C542" s="54"/>
      <c r="D542" s="55">
        <v>22609</v>
      </c>
      <c r="E542" s="55" t="s">
        <v>178</v>
      </c>
      <c r="F542" s="56">
        <v>157000</v>
      </c>
    </row>
    <row r="543" spans="2:6" ht="15">
      <c r="B543" s="75"/>
      <c r="C543" s="54"/>
      <c r="D543" s="55">
        <v>22706</v>
      </c>
      <c r="E543" s="55" t="s">
        <v>164</v>
      </c>
      <c r="F543" s="56">
        <v>111000</v>
      </c>
    </row>
    <row r="544" spans="2:6" ht="15">
      <c r="B544" s="75"/>
      <c r="C544" s="54"/>
      <c r="D544" s="55">
        <v>48100</v>
      </c>
      <c r="E544" s="55" t="s">
        <v>249</v>
      </c>
      <c r="F544" s="56">
        <v>7500</v>
      </c>
    </row>
    <row r="545" spans="2:6" ht="15">
      <c r="B545" s="75"/>
      <c r="C545" s="57"/>
      <c r="D545" s="55">
        <v>62300</v>
      </c>
      <c r="E545" s="55" t="s">
        <v>216</v>
      </c>
      <c r="F545" s="56">
        <v>2000</v>
      </c>
    </row>
    <row r="546" spans="2:6" ht="15">
      <c r="B546" s="76"/>
      <c r="C546" s="58" t="s">
        <v>344</v>
      </c>
      <c r="D546" s="58"/>
      <c r="E546" s="58"/>
      <c r="F546" s="59">
        <f>SUM(F535:F545)</f>
        <v>587694.74</v>
      </c>
    </row>
    <row r="547" spans="2:6" ht="15">
      <c r="B547" s="60" t="s">
        <v>380</v>
      </c>
      <c r="C547" s="61"/>
      <c r="D547" s="61"/>
      <c r="E547" s="61"/>
      <c r="F547" s="62">
        <f>SUM(F546,F534,F526,F518,F514,F510)</f>
        <v>3267544.6100000003</v>
      </c>
    </row>
    <row r="548" spans="2:6" ht="15">
      <c r="B548" s="64"/>
      <c r="C548" s="54"/>
      <c r="D548" s="55">
        <v>13000</v>
      </c>
      <c r="E548" s="55" t="s">
        <v>127</v>
      </c>
      <c r="F548" s="56">
        <v>175092.47999999998</v>
      </c>
    </row>
    <row r="549" spans="2:6" ht="15">
      <c r="B549" s="75"/>
      <c r="C549" s="54"/>
      <c r="D549" s="55">
        <v>16000</v>
      </c>
      <c r="E549" s="55" t="s">
        <v>123</v>
      </c>
      <c r="F549" s="56">
        <v>52174.16</v>
      </c>
    </row>
    <row r="550" spans="2:6" ht="15">
      <c r="B550" s="75"/>
      <c r="C550" s="54"/>
      <c r="D550" s="55">
        <v>22617</v>
      </c>
      <c r="E550" s="55" t="s">
        <v>297</v>
      </c>
      <c r="F550" s="56">
        <v>9772.96</v>
      </c>
    </row>
    <row r="551" spans="2:6" ht="15">
      <c r="B551" s="75"/>
      <c r="C551" s="54"/>
      <c r="D551" s="55">
        <v>22706</v>
      </c>
      <c r="E551" s="55" t="s">
        <v>164</v>
      </c>
      <c r="F551" s="56">
        <v>30352.04</v>
      </c>
    </row>
    <row r="552" spans="2:6" ht="15">
      <c r="B552" s="75"/>
      <c r="C552" s="58" t="s">
        <v>336</v>
      </c>
      <c r="D552" s="58"/>
      <c r="E552" s="58"/>
      <c r="F552" s="59">
        <f>SUM(F548:F551)</f>
        <v>267391.63999999996</v>
      </c>
    </row>
    <row r="553" spans="2:6" ht="15">
      <c r="B553" s="75"/>
      <c r="C553" s="54"/>
      <c r="D553" s="55">
        <v>12010</v>
      </c>
      <c r="E553" s="55" t="s">
        <v>119</v>
      </c>
      <c r="F553" s="56">
        <v>19520.420000000002</v>
      </c>
    </row>
    <row r="554" spans="2:6" ht="15">
      <c r="B554" s="75"/>
      <c r="C554" s="54"/>
      <c r="D554" s="55">
        <v>12100</v>
      </c>
      <c r="E554" s="55" t="s">
        <v>120</v>
      </c>
      <c r="F554" s="56">
        <v>9539.9</v>
      </c>
    </row>
    <row r="555" spans="2:6" ht="15">
      <c r="B555" s="75"/>
      <c r="C555" s="54"/>
      <c r="D555" s="55">
        <v>12101</v>
      </c>
      <c r="E555" s="55" t="s">
        <v>121</v>
      </c>
      <c r="F555" s="56">
        <v>36439.42</v>
      </c>
    </row>
    <row r="556" spans="2:6" ht="15">
      <c r="B556" s="75"/>
      <c r="C556" s="54"/>
      <c r="D556" s="55">
        <v>13000</v>
      </c>
      <c r="E556" s="55" t="s">
        <v>127</v>
      </c>
      <c r="F556" s="56">
        <v>36866.11</v>
      </c>
    </row>
    <row r="557" spans="2:6" ht="15">
      <c r="B557" s="75"/>
      <c r="C557" s="54"/>
      <c r="D557" s="55">
        <v>16000</v>
      </c>
      <c r="E557" s="55" t="s">
        <v>123</v>
      </c>
      <c r="F557" s="56">
        <v>28160.52</v>
      </c>
    </row>
    <row r="558" spans="2:6" ht="15">
      <c r="B558" s="75"/>
      <c r="C558" s="54"/>
      <c r="D558" s="55">
        <v>22709</v>
      </c>
      <c r="E558" s="55" t="s">
        <v>203</v>
      </c>
      <c r="F558" s="56">
        <v>17000</v>
      </c>
    </row>
    <row r="559" spans="2:6" ht="15">
      <c r="B559" s="75"/>
      <c r="C559" s="54"/>
      <c r="D559" s="55">
        <v>22712</v>
      </c>
      <c r="E559" s="55" t="s">
        <v>317</v>
      </c>
      <c r="F559" s="56">
        <v>71000</v>
      </c>
    </row>
    <row r="560" spans="2:6" ht="15">
      <c r="B560" s="75"/>
      <c r="C560" s="54"/>
      <c r="D560" s="55">
        <v>22714</v>
      </c>
      <c r="E560" s="55" t="s">
        <v>318</v>
      </c>
      <c r="F560" s="56">
        <v>45000</v>
      </c>
    </row>
    <row r="561" spans="2:6" ht="15">
      <c r="B561" s="75"/>
      <c r="C561" s="54"/>
      <c r="D561" s="55">
        <v>22729</v>
      </c>
      <c r="E561" s="55" t="s">
        <v>193</v>
      </c>
      <c r="F561" s="56">
        <v>7000</v>
      </c>
    </row>
    <row r="562" spans="2:6" ht="15">
      <c r="B562" s="75"/>
      <c r="C562" s="57"/>
      <c r="D562" s="55">
        <v>22737</v>
      </c>
      <c r="E562" s="55" t="s">
        <v>188</v>
      </c>
      <c r="F562" s="56">
        <v>7000</v>
      </c>
    </row>
    <row r="563" spans="2:6" ht="15">
      <c r="B563" s="75"/>
      <c r="C563" s="58" t="s">
        <v>319</v>
      </c>
      <c r="D563" s="58"/>
      <c r="E563" s="58"/>
      <c r="F563" s="59">
        <f>SUM(F553:F562)</f>
        <v>277526.37</v>
      </c>
    </row>
    <row r="564" spans="2:6" ht="15">
      <c r="B564" s="75"/>
      <c r="C564" s="54"/>
      <c r="D564" s="55">
        <v>12010</v>
      </c>
      <c r="E564" s="55" t="s">
        <v>119</v>
      </c>
      <c r="F564" s="56">
        <v>24415.27</v>
      </c>
    </row>
    <row r="565" spans="2:6" ht="15">
      <c r="B565" s="75"/>
      <c r="C565" s="54"/>
      <c r="D565" s="55">
        <v>12100</v>
      </c>
      <c r="E565" s="55" t="s">
        <v>120</v>
      </c>
      <c r="F565" s="56">
        <v>10193.92</v>
      </c>
    </row>
    <row r="566" spans="2:6" ht="15">
      <c r="B566" s="75"/>
      <c r="C566" s="54"/>
      <c r="D566" s="55">
        <v>12101</v>
      </c>
      <c r="E566" s="55" t="s">
        <v>121</v>
      </c>
      <c r="F566" s="56">
        <v>37331.49</v>
      </c>
    </row>
    <row r="567" spans="2:6" ht="15">
      <c r="B567" s="75"/>
      <c r="C567" s="54"/>
      <c r="D567" s="55">
        <v>16000</v>
      </c>
      <c r="E567" s="55" t="s">
        <v>123</v>
      </c>
      <c r="F567" s="56">
        <v>18022.68</v>
      </c>
    </row>
    <row r="568" spans="2:6" ht="15">
      <c r="B568" s="75"/>
      <c r="C568" s="57"/>
      <c r="D568" s="55">
        <v>22709</v>
      </c>
      <c r="E568" s="55" t="s">
        <v>203</v>
      </c>
      <c r="F568" s="56">
        <v>2500</v>
      </c>
    </row>
    <row r="569" spans="2:6" ht="15">
      <c r="B569" s="75"/>
      <c r="C569" s="58" t="s">
        <v>302</v>
      </c>
      <c r="D569" s="58"/>
      <c r="E569" s="58"/>
      <c r="F569" s="59">
        <f>SUM(F564:F568)</f>
        <v>92463.35999999999</v>
      </c>
    </row>
    <row r="570" spans="2:6" ht="15">
      <c r="B570" s="75"/>
      <c r="C570" s="54"/>
      <c r="D570" s="55">
        <v>12010</v>
      </c>
      <c r="E570" s="55" t="s">
        <v>119</v>
      </c>
      <c r="F570" s="56">
        <v>8718.1</v>
      </c>
    </row>
    <row r="571" spans="2:6" ht="15">
      <c r="B571" s="75"/>
      <c r="C571" s="54"/>
      <c r="D571" s="55">
        <v>12100</v>
      </c>
      <c r="E571" s="55" t="s">
        <v>120</v>
      </c>
      <c r="F571" s="56">
        <v>4769.95</v>
      </c>
    </row>
    <row r="572" spans="2:6" ht="15">
      <c r="B572" s="75"/>
      <c r="C572" s="54"/>
      <c r="D572" s="55">
        <v>12101</v>
      </c>
      <c r="E572" s="55" t="s">
        <v>121</v>
      </c>
      <c r="F572" s="56">
        <v>18219.71</v>
      </c>
    </row>
    <row r="573" spans="2:6" ht="15">
      <c r="B573" s="75"/>
      <c r="C573" s="54"/>
      <c r="D573" s="55">
        <v>13000</v>
      </c>
      <c r="E573" s="55" t="s">
        <v>127</v>
      </c>
      <c r="F573" s="56">
        <v>36866.11</v>
      </c>
    </row>
    <row r="574" spans="2:6" ht="15">
      <c r="B574" s="75"/>
      <c r="C574" s="54"/>
      <c r="D574" s="55">
        <v>16000</v>
      </c>
      <c r="E574" s="55" t="s">
        <v>123</v>
      </c>
      <c r="F574" s="56">
        <v>19639.800000000003</v>
      </c>
    </row>
    <row r="575" spans="2:6" ht="15">
      <c r="B575" s="75"/>
      <c r="C575" s="54"/>
      <c r="D575" s="55">
        <v>22609</v>
      </c>
      <c r="E575" s="55" t="s">
        <v>178</v>
      </c>
      <c r="F575" s="56">
        <v>36000</v>
      </c>
    </row>
    <row r="576" spans="2:6" ht="15">
      <c r="B576" s="75"/>
      <c r="C576" s="54"/>
      <c r="D576" s="55">
        <v>48000</v>
      </c>
      <c r="E576" s="55" t="s">
        <v>131</v>
      </c>
      <c r="F576" s="56">
        <v>33700</v>
      </c>
    </row>
    <row r="577" spans="2:6" ht="15">
      <c r="B577" s="75"/>
      <c r="C577" s="54"/>
      <c r="D577" s="55">
        <v>48900</v>
      </c>
      <c r="E577" s="55" t="s">
        <v>299</v>
      </c>
      <c r="F577" s="56">
        <v>25000</v>
      </c>
    </row>
    <row r="578" spans="2:6" ht="15">
      <c r="B578" s="75"/>
      <c r="C578" s="57"/>
      <c r="D578" s="55">
        <v>78000</v>
      </c>
      <c r="E578" s="55" t="s">
        <v>231</v>
      </c>
      <c r="F578" s="56">
        <v>34500</v>
      </c>
    </row>
    <row r="579" spans="2:6" ht="15">
      <c r="B579" s="76"/>
      <c r="C579" s="58" t="s">
        <v>301</v>
      </c>
      <c r="D579" s="58"/>
      <c r="E579" s="58"/>
      <c r="F579" s="59">
        <f>SUM(F570:F578)</f>
        <v>217413.66999999998</v>
      </c>
    </row>
    <row r="580" spans="2:6" ht="15.75" thickBot="1">
      <c r="B580" s="60" t="s">
        <v>381</v>
      </c>
      <c r="C580" s="61"/>
      <c r="D580" s="61"/>
      <c r="E580" s="61"/>
      <c r="F580" s="62">
        <f>SUM(F579,F569,F563,F552)</f>
        <v>854795.0399999998</v>
      </c>
    </row>
    <row r="581" spans="2:6" ht="15.75" thickBot="1">
      <c r="B581" s="65" t="s">
        <v>94</v>
      </c>
      <c r="C581" s="66"/>
      <c r="D581" s="67"/>
      <c r="E581" s="66"/>
      <c r="F581" s="68">
        <f>SUM(F580,F547,F502,F438,F430,F417,F386,F338,F314,F274,F269,F219,F202,F111,F12)</f>
        <v>105180000.00000003</v>
      </c>
    </row>
  </sheetData>
  <sheetProtection/>
  <mergeCells count="1">
    <mergeCell ref="B1:F1"/>
  </mergeCells>
  <printOptions/>
  <pageMargins left="0.7480314960629921" right="0.2362204724409449" top="0.6692913385826772" bottom="0.3937007874015748" header="0.2362204724409449" footer="0.2362204724409449"/>
  <pageSetup fitToHeight="10" fitToWidth="1" horizontalDpi="600" verticalDpi="600" orientation="portrait" paperSize="9" scale="87" r:id="rId2"/>
  <headerFooter alignWithMargins="0">
    <oddHeader>&amp;LDETALLE DEL PRESUPUESTO DE GASTOS 2018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2017-11-28T16:04:54Z</cp:lastPrinted>
  <dcterms:created xsi:type="dcterms:W3CDTF">2016-11-23T14:09:15Z</dcterms:created>
  <dcterms:modified xsi:type="dcterms:W3CDTF">2017-11-29T14:13:20Z</dcterms:modified>
  <cp:category/>
  <cp:version/>
  <cp:contentType/>
  <cp:contentStatus/>
</cp:coreProperties>
</file>