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Ayuntamiento" sheetId="1" r:id="rId1"/>
    <sheet name="Patronato municipal de cultura" sheetId="2" r:id="rId2"/>
    <sheet name="Gerencia municipal de urbanismo" sheetId="3" r:id="rId3"/>
  </sheets>
  <definedNames>
    <definedName name="_xlnm.Print_Area" localSheetId="0">'Ayuntamiento'!$A$1:$K$41</definedName>
    <definedName name="_xlnm.Print_Area" localSheetId="2">'Gerencia municipal de urbanismo'!$A$1:$K$32</definedName>
    <definedName name="_xlnm.Print_Area" localSheetId="1">'Patronato municipal de cultura'!$A$1:$K$37</definedName>
  </definedNames>
  <calcPr fullCalcOnLoad="1"/>
</workbook>
</file>

<file path=xl/sharedStrings.xml><?xml version="1.0" encoding="utf-8"?>
<sst xmlns="http://schemas.openxmlformats.org/spreadsheetml/2006/main" count="158" uniqueCount="54">
  <si>
    <t>AYUNTAMIENTO DE POZUELO DE ALARCÓN</t>
  </si>
  <si>
    <t>PRESUPUESTO DE INGRESOS</t>
  </si>
  <si>
    <t>ESTADO DE EJECUCIÓN DESDE</t>
  </si>
  <si>
    <t>HASTA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</si>
  <si>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</si>
  <si>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</si>
  <si>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</si>
  <si>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</si>
  <si>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</si>
  <si>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</si>
  <si>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</si>
  <si>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</si>
  <si>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</si>
  <si>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</si>
  <si>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</si>
  <si>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</si>
  <si>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</si>
  <si>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DIRECTOS.</t>
  </si>
  <si>
    <t>2</t>
  </si>
  <si>
    <t>IMPUESTOS INDIRECTOS.</t>
  </si>
  <si>
    <t>3</t>
  </si>
  <si>
    <t>TASAS, PRECIOS PÚBLICOS Y OTROS INGRESOS.</t>
  </si>
  <si>
    <t>4</t>
  </si>
  <si>
    <t>TRANSFERENCIA CORRIENTES.</t>
  </si>
  <si>
    <t>5</t>
  </si>
  <si>
    <t>INGRESOS PATRIMONIALES.</t>
  </si>
  <si>
    <t>6</t>
  </si>
  <si>
    <t>7</t>
  </si>
  <si>
    <t>TRANSFERENCIAS DE CAPITAL.</t>
  </si>
  <si>
    <t>8</t>
  </si>
  <si>
    <t>ACTIVOS FINANCIEROS.</t>
  </si>
  <si>
    <t xml:space="preserve"> Suma Total  Ingresos.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</si>
  <si>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</si>
  <si>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</si>
  <si>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</si>
  <si>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</si>
  <si>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</si>
  <si>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</si>
  <si>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</si>
  <si>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</si>
  <si>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</si>
  <si>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</si>
  <si>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</si>
  <si>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</si>
  <si>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</si>
  <si>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</si>
  <si>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</si>
  <si>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9</t>
  </si>
  <si>
    <t>PASIVOS FINANCIEROS</t>
  </si>
  <si>
    <t>Suma Total  Gastos.</t>
  </si>
  <si>
    <t>Diferencia. . .</t>
  </si>
  <si>
    <t>PATRONATO MUNICIPAL DE CULTURA</t>
  </si>
  <si>
    <t>GERENCIA MUNICIPAL DE URBANISMO</t>
  </si>
  <si>
    <t>ENAJENACIÓN DE INVERSIONES REALES.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</si>
</sst>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2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8"/>
      <name val="Arial"/>
      <family val="2"/>
    </font>
    <font>
      <b/>
      <sz val="6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5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19.00390625" style="5" customWidth="1"/>
    <col min="2" max="2" width="37.4218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9.75">
      <c r="A1" s="1" t="s">
        <v>0</v>
      </c>
      <c r="B1" s="2"/>
      <c r="C1" s="3"/>
      <c r="D1" s="4"/>
    </row>
    <row r="4" spans="2:8" ht="9.75">
      <c r="B4" s="7" t="s">
        <v>2</v>
      </c>
      <c r="C4" s="19">
        <v>43466</v>
      </c>
      <c r="D4" s="7" t="s">
        <v>3</v>
      </c>
      <c r="E4" s="18">
        <v>44196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</row>
    <row r="11" spans="1:11" ht="10.5" customHeight="1">
      <c r="A11" s="1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3" spans="1:11" ht="9.75">
      <c r="A13" s="9" t="s">
        <v>16</v>
      </c>
      <c r="B13" s="6" t="s">
        <v>17</v>
      </c>
      <c r="C13" s="15">
        <v>69498496</v>
      </c>
      <c r="D13" s="15"/>
      <c r="E13" s="15">
        <f>+C13+D13</f>
        <v>69498496</v>
      </c>
      <c r="F13" s="15">
        <v>69482094.58</v>
      </c>
      <c r="G13" s="15">
        <v>66057877.1</v>
      </c>
      <c r="H13" s="15">
        <v>421330.15</v>
      </c>
      <c r="I13" s="15">
        <v>65636546.95</v>
      </c>
      <c r="J13" s="15">
        <v>3845547.63</v>
      </c>
      <c r="K13" s="15">
        <f>+F13-E13</f>
        <v>-16401.420000001788</v>
      </c>
    </row>
    <row r="14" spans="1:11" ht="9.75">
      <c r="A14" s="9" t="s">
        <v>18</v>
      </c>
      <c r="B14" s="6" t="s">
        <v>19</v>
      </c>
      <c r="C14" s="15">
        <v>7270431</v>
      </c>
      <c r="D14" s="15"/>
      <c r="E14" s="15">
        <f aca="true" t="shared" si="0" ref="E14:E20">+C14+D14</f>
        <v>7270431</v>
      </c>
      <c r="F14" s="15">
        <v>7266804.62</v>
      </c>
      <c r="G14" s="15">
        <v>7187997.51</v>
      </c>
      <c r="H14" s="15">
        <v>31890.89</v>
      </c>
      <c r="I14" s="15">
        <v>7156106.62</v>
      </c>
      <c r="J14" s="15">
        <v>110698</v>
      </c>
      <c r="K14" s="15">
        <f aca="true" t="shared" si="1" ref="K14:K20">+F14-E14</f>
        <v>-3626.3799999998882</v>
      </c>
    </row>
    <row r="15" spans="1:11" ht="9.75">
      <c r="A15" s="9" t="s">
        <v>20</v>
      </c>
      <c r="B15" s="6" t="s">
        <v>21</v>
      </c>
      <c r="C15" s="15">
        <v>17309670</v>
      </c>
      <c r="D15" s="15"/>
      <c r="E15" s="15">
        <f t="shared" si="0"/>
        <v>17309670</v>
      </c>
      <c r="F15" s="15">
        <v>14970759.27</v>
      </c>
      <c r="G15" s="15">
        <v>14140988.82</v>
      </c>
      <c r="H15" s="15">
        <v>76587.71</v>
      </c>
      <c r="I15" s="15">
        <v>14064401.11</v>
      </c>
      <c r="J15" s="15">
        <v>906358.16</v>
      </c>
      <c r="K15" s="15">
        <f t="shared" si="1"/>
        <v>-2338910.7300000004</v>
      </c>
    </row>
    <row r="16" spans="1:11" ht="9.75">
      <c r="A16" s="9" t="s">
        <v>22</v>
      </c>
      <c r="B16" s="6" t="s">
        <v>23</v>
      </c>
      <c r="C16" s="15">
        <v>8995655.44</v>
      </c>
      <c r="D16" s="15">
        <v>195656.39</v>
      </c>
      <c r="E16" s="15">
        <f t="shared" si="0"/>
        <v>9191311.83</v>
      </c>
      <c r="F16" s="15">
        <v>8687850.55</v>
      </c>
      <c r="G16" s="15">
        <v>8687850.55</v>
      </c>
      <c r="H16" s="15"/>
      <c r="I16" s="15">
        <v>8687850.55</v>
      </c>
      <c r="J16" s="15"/>
      <c r="K16" s="15">
        <f t="shared" si="1"/>
        <v>-503461.27999999933</v>
      </c>
    </row>
    <row r="17" spans="1:11" ht="9.75">
      <c r="A17" s="9" t="s">
        <v>24</v>
      </c>
      <c r="B17" s="6" t="s">
        <v>25</v>
      </c>
      <c r="C17" s="15">
        <v>3711540</v>
      </c>
      <c r="D17" s="15">
        <v>243146.04</v>
      </c>
      <c r="E17" s="15">
        <f t="shared" si="0"/>
        <v>3954686.04</v>
      </c>
      <c r="F17" s="15">
        <v>3989762.02</v>
      </c>
      <c r="G17" s="15">
        <v>3113915.38</v>
      </c>
      <c r="H17" s="15">
        <v>64</v>
      </c>
      <c r="I17" s="15">
        <v>3113851.38</v>
      </c>
      <c r="J17" s="15">
        <v>875910.64</v>
      </c>
      <c r="K17" s="15">
        <f t="shared" si="1"/>
        <v>35075.97999999998</v>
      </c>
    </row>
    <row r="18" spans="1:11" ht="9.75">
      <c r="A18" s="9" t="s">
        <v>26</v>
      </c>
      <c r="B18" s="6" t="s">
        <v>53</v>
      </c>
      <c r="C18" s="15"/>
      <c r="D18" s="15">
        <v>3030000</v>
      </c>
      <c r="E18" s="15">
        <f t="shared" si="0"/>
        <v>3030000</v>
      </c>
      <c r="F18" s="15">
        <v>3030000</v>
      </c>
      <c r="G18" s="15">
        <v>3030000</v>
      </c>
      <c r="H18" s="15"/>
      <c r="I18" s="15">
        <v>3030000</v>
      </c>
      <c r="J18" s="15"/>
      <c r="K18" s="15"/>
    </row>
    <row r="19" spans="1:11" ht="9.75">
      <c r="A19" s="9" t="s">
        <v>27</v>
      </c>
      <c r="B19" s="6" t="s">
        <v>28</v>
      </c>
      <c r="C19" s="15">
        <v>1984207.56</v>
      </c>
      <c r="D19" s="15">
        <v>3233333.65</v>
      </c>
      <c r="E19" s="15">
        <f t="shared" si="0"/>
        <v>5217541.21</v>
      </c>
      <c r="F19" s="15"/>
      <c r="G19" s="15"/>
      <c r="H19" s="15"/>
      <c r="I19" s="15"/>
      <c r="J19" s="15"/>
      <c r="K19" s="15">
        <f t="shared" si="1"/>
        <v>-5217541.21</v>
      </c>
    </row>
    <row r="20" spans="1:11" ht="9.75">
      <c r="A20" s="9" t="s">
        <v>29</v>
      </c>
      <c r="B20" s="6" t="s">
        <v>30</v>
      </c>
      <c r="C20" s="15"/>
      <c r="D20" s="15">
        <v>61569875.35</v>
      </c>
      <c r="E20" s="15">
        <f t="shared" si="0"/>
        <v>61569875.35</v>
      </c>
      <c r="F20" s="15"/>
      <c r="G20" s="15"/>
      <c r="H20" s="15"/>
      <c r="I20" s="15"/>
      <c r="J20" s="15"/>
      <c r="K20" s="15">
        <f t="shared" si="1"/>
        <v>-61569875.35</v>
      </c>
    </row>
    <row r="21" spans="1:11" ht="9.75">
      <c r="A21" s="24" t="s">
        <v>31</v>
      </c>
      <c r="B21" s="24"/>
      <c r="C21" s="16">
        <f>SUM(C13:C20)</f>
        <v>108770000</v>
      </c>
      <c r="D21" s="16">
        <f aca="true" t="shared" si="2" ref="D21:K21">SUM(D13:D20)</f>
        <v>68272011.43</v>
      </c>
      <c r="E21" s="16">
        <f t="shared" si="2"/>
        <v>177042011.43</v>
      </c>
      <c r="F21" s="16">
        <f t="shared" si="2"/>
        <v>107427271.03999999</v>
      </c>
      <c r="G21" s="16">
        <f t="shared" si="2"/>
        <v>102218629.36</v>
      </c>
      <c r="H21" s="16">
        <f t="shared" si="2"/>
        <v>529872.75</v>
      </c>
      <c r="I21" s="16">
        <f t="shared" si="2"/>
        <v>101688756.61</v>
      </c>
      <c r="J21" s="16">
        <f t="shared" si="2"/>
        <v>5738514.43</v>
      </c>
      <c r="K21" s="16">
        <f t="shared" si="2"/>
        <v>-69614740.39</v>
      </c>
    </row>
    <row r="24" spans="1:3" ht="12">
      <c r="A24" s="17" t="s">
        <v>32</v>
      </c>
      <c r="C24" s="10"/>
    </row>
    <row r="27" spans="1:11" ht="10.5" customHeight="1">
      <c r="A27" s="12" t="s">
        <v>4</v>
      </c>
      <c r="B27" s="22" t="s">
        <v>5</v>
      </c>
      <c r="C27" s="22" t="s">
        <v>34</v>
      </c>
      <c r="D27" s="22" t="s">
        <v>7</v>
      </c>
      <c r="E27" s="22" t="s">
        <v>35</v>
      </c>
      <c r="F27" s="22" t="s">
        <v>36</v>
      </c>
      <c r="G27" s="22" t="s">
        <v>33</v>
      </c>
      <c r="H27" s="22" t="s">
        <v>37</v>
      </c>
      <c r="I27" s="22" t="s">
        <v>38</v>
      </c>
      <c r="J27" s="22" t="s">
        <v>39</v>
      </c>
      <c r="K27" s="22" t="s">
        <v>14</v>
      </c>
    </row>
    <row r="28" spans="1:11" ht="10.5" customHeight="1">
      <c r="A28" s="13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9.75">
      <c r="A29" s="9" t="s">
        <v>16</v>
      </c>
      <c r="B29" s="6" t="s">
        <v>40</v>
      </c>
      <c r="C29" s="15">
        <v>43508483.28</v>
      </c>
      <c r="D29" s="15">
        <v>6500</v>
      </c>
      <c r="E29" s="15">
        <f aca="true" t="shared" si="3" ref="E29:E35">+C29+D29</f>
        <v>43514983.28</v>
      </c>
      <c r="F29" s="15">
        <v>38395731.87</v>
      </c>
      <c r="G29" s="15">
        <v>38369717.61</v>
      </c>
      <c r="H29" s="15">
        <v>1240.94</v>
      </c>
      <c r="I29" s="15">
        <v>38368476.67</v>
      </c>
      <c r="J29" s="15">
        <v>27255.2</v>
      </c>
      <c r="K29" s="15">
        <f aca="true" t="shared" si="4" ref="K29:K35">+E29-F29</f>
        <v>5119251.410000004</v>
      </c>
    </row>
    <row r="30" spans="1:11" ht="9.75">
      <c r="A30" s="9" t="s">
        <v>18</v>
      </c>
      <c r="B30" s="6" t="s">
        <v>41</v>
      </c>
      <c r="C30" s="15">
        <v>42545991.57</v>
      </c>
      <c r="D30" s="15">
        <v>3645748.59</v>
      </c>
      <c r="E30" s="15">
        <f t="shared" si="3"/>
        <v>46191740.16</v>
      </c>
      <c r="F30" s="15">
        <v>36067698.82</v>
      </c>
      <c r="G30" s="15">
        <v>34337798.16</v>
      </c>
      <c r="H30" s="15">
        <v>6807.25</v>
      </c>
      <c r="I30" s="15">
        <v>34330990.91</v>
      </c>
      <c r="J30" s="15">
        <v>1736707.91</v>
      </c>
      <c r="K30" s="15">
        <f t="shared" si="4"/>
        <v>10124041.339999996</v>
      </c>
    </row>
    <row r="31" spans="1:11" ht="9.75">
      <c r="A31" s="9" t="s">
        <v>20</v>
      </c>
      <c r="B31" s="6" t="s">
        <v>42</v>
      </c>
      <c r="C31" s="15">
        <v>216000</v>
      </c>
      <c r="D31" s="15">
        <v>2743312.74</v>
      </c>
      <c r="E31" s="15">
        <f t="shared" si="3"/>
        <v>2959312.74</v>
      </c>
      <c r="F31" s="15">
        <v>216678.78</v>
      </c>
      <c r="G31" s="15">
        <v>201163.78</v>
      </c>
      <c r="I31" s="15">
        <v>201163.78</v>
      </c>
      <c r="J31" s="15">
        <v>15515</v>
      </c>
      <c r="K31" s="15">
        <f t="shared" si="4"/>
        <v>2742633.9600000004</v>
      </c>
    </row>
    <row r="32" spans="1:11" ht="9.75">
      <c r="A32" s="9" t="s">
        <v>22</v>
      </c>
      <c r="B32" s="6" t="s">
        <v>43</v>
      </c>
      <c r="C32" s="15">
        <v>9248730.22</v>
      </c>
      <c r="D32" s="15">
        <v>13279.5</v>
      </c>
      <c r="E32" s="15">
        <f t="shared" si="3"/>
        <v>9262009.72</v>
      </c>
      <c r="F32" s="15">
        <v>8512046.78</v>
      </c>
      <c r="G32" s="15">
        <v>7684348.08</v>
      </c>
      <c r="H32" s="5">
        <v>270</v>
      </c>
      <c r="I32" s="15">
        <v>7684078.08</v>
      </c>
      <c r="J32" s="15">
        <v>827968.7</v>
      </c>
      <c r="K32" s="15">
        <f t="shared" si="4"/>
        <v>749962.9400000013</v>
      </c>
    </row>
    <row r="33" spans="1:11" ht="9.75">
      <c r="A33" s="9" t="s">
        <v>24</v>
      </c>
      <c r="B33" s="6" t="s">
        <v>44</v>
      </c>
      <c r="C33" s="15">
        <v>75000</v>
      </c>
      <c r="D33" s="15"/>
      <c r="E33" s="15">
        <f t="shared" si="3"/>
        <v>75000</v>
      </c>
      <c r="K33" s="15">
        <f t="shared" si="4"/>
        <v>75000</v>
      </c>
    </row>
    <row r="34" spans="1:11" ht="9.75">
      <c r="A34" s="9" t="s">
        <v>26</v>
      </c>
      <c r="B34" s="6" t="s">
        <v>45</v>
      </c>
      <c r="C34" s="15">
        <v>10550617.27</v>
      </c>
      <c r="D34" s="15">
        <v>53106884.07</v>
      </c>
      <c r="E34" s="15">
        <f t="shared" si="3"/>
        <v>63657501.34</v>
      </c>
      <c r="F34" s="15">
        <v>11268943.82</v>
      </c>
      <c r="G34" s="15">
        <v>7651923.7</v>
      </c>
      <c r="H34" s="21">
        <v>1875.5</v>
      </c>
      <c r="I34" s="15">
        <v>7650048.2</v>
      </c>
      <c r="J34" s="15">
        <v>3618895.62</v>
      </c>
      <c r="K34" s="15">
        <f t="shared" si="4"/>
        <v>52388557.52</v>
      </c>
    </row>
    <row r="35" spans="1:11" ht="9.75">
      <c r="A35" s="9" t="s">
        <v>27</v>
      </c>
      <c r="B35" s="6" t="s">
        <v>46</v>
      </c>
      <c r="C35" s="15">
        <v>2625177.66</v>
      </c>
      <c r="D35" s="15">
        <v>8756286.53</v>
      </c>
      <c r="E35" s="15">
        <f t="shared" si="3"/>
        <v>11381464.19</v>
      </c>
      <c r="F35" s="15">
        <v>431745.91</v>
      </c>
      <c r="G35" s="15">
        <v>418502.03</v>
      </c>
      <c r="I35" s="15">
        <v>418502.03</v>
      </c>
      <c r="J35" s="21">
        <v>13243.88</v>
      </c>
      <c r="K35" s="15">
        <f t="shared" si="4"/>
        <v>10949718.28</v>
      </c>
    </row>
    <row r="36" spans="1:11" ht="9.75">
      <c r="A36" s="9" t="s">
        <v>47</v>
      </c>
      <c r="B36" s="6" t="s">
        <v>48</v>
      </c>
      <c r="C36" s="15"/>
      <c r="E36" s="15"/>
      <c r="K36" s="15"/>
    </row>
    <row r="37" spans="1:11" ht="9.75">
      <c r="A37" s="24" t="s">
        <v>49</v>
      </c>
      <c r="B37" s="24"/>
      <c r="C37" s="16">
        <f aca="true" t="shared" si="5" ref="C37:K37">SUM(C29:C36)</f>
        <v>108769999.99999999</v>
      </c>
      <c r="D37" s="16">
        <f t="shared" si="5"/>
        <v>68272011.42999999</v>
      </c>
      <c r="E37" s="16">
        <f t="shared" si="5"/>
        <v>177042011.43</v>
      </c>
      <c r="F37" s="16">
        <f>SUM(F29:F36)</f>
        <v>94892845.97999999</v>
      </c>
      <c r="G37" s="16">
        <f t="shared" si="5"/>
        <v>88663453.36</v>
      </c>
      <c r="H37" s="16">
        <f t="shared" si="5"/>
        <v>10193.69</v>
      </c>
      <c r="I37" s="16">
        <f t="shared" si="5"/>
        <v>88653259.67</v>
      </c>
      <c r="J37" s="16">
        <f t="shared" si="5"/>
        <v>6239586.31</v>
      </c>
      <c r="K37" s="16">
        <f t="shared" si="5"/>
        <v>82149165.45</v>
      </c>
    </row>
    <row r="40" spans="2:11" ht="9.75">
      <c r="B40" s="11" t="s">
        <v>50</v>
      </c>
      <c r="F40" s="15">
        <f>+F21-F37</f>
        <v>12534425.060000002</v>
      </c>
      <c r="G40" s="15">
        <f>+G21-G37</f>
        <v>13555176</v>
      </c>
      <c r="H40" s="15">
        <f>+H21-H37</f>
        <v>519679.06</v>
      </c>
      <c r="I40" s="15">
        <f>+I21-I37</f>
        <v>13035496.939999998</v>
      </c>
      <c r="J40" s="15">
        <f>+J21-J37</f>
        <v>-501071.8799999999</v>
      </c>
      <c r="K40" s="15">
        <f>+K21+K37</f>
        <v>12534425.060000002</v>
      </c>
    </row>
  </sheetData>
  <sheetProtection/>
  <mergeCells count="22">
    <mergeCell ref="K10:K11"/>
    <mergeCell ref="A37:B37"/>
    <mergeCell ref="A21:B21"/>
    <mergeCell ref="J27:J28"/>
    <mergeCell ref="K27:K28"/>
    <mergeCell ref="G27:G28"/>
    <mergeCell ref="I10:I11"/>
    <mergeCell ref="J10:J11"/>
    <mergeCell ref="C27:C28"/>
    <mergeCell ref="D27:D28"/>
    <mergeCell ref="G10:G11"/>
    <mergeCell ref="H10:H11"/>
    <mergeCell ref="H27:H28"/>
    <mergeCell ref="I27:I28"/>
    <mergeCell ref="E27:E28"/>
    <mergeCell ref="F27:F28"/>
    <mergeCell ref="B27:B28"/>
    <mergeCell ref="B10:B11"/>
    <mergeCell ref="C10:C11"/>
    <mergeCell ref="D10:D11"/>
    <mergeCell ref="E10:E11"/>
    <mergeCell ref="F10:F11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PageLayoutView="0" workbookViewId="0" topLeftCell="A1">
      <selection activeCell="L32" sqref="L32"/>
    </sheetView>
  </sheetViews>
  <sheetFormatPr defaultColWidth="11.421875" defaultRowHeight="12.75"/>
  <cols>
    <col min="1" max="1" width="19.00390625" style="5" customWidth="1"/>
    <col min="2" max="2" width="37.4218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9.75">
      <c r="A1" s="1" t="s">
        <v>51</v>
      </c>
      <c r="B1" s="2"/>
      <c r="C1" s="3"/>
      <c r="D1" s="4"/>
    </row>
    <row r="4" spans="2:8" ht="9.75">
      <c r="B4" s="7" t="s">
        <v>2</v>
      </c>
      <c r="C4" s="19">
        <v>43466</v>
      </c>
      <c r="D4" s="7" t="s">
        <v>3</v>
      </c>
      <c r="E4" s="18">
        <v>43830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</row>
    <row r="11" spans="1:11" ht="10.5" customHeight="1">
      <c r="A11" s="1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9.75">
      <c r="A12" s="9" t="s">
        <v>20</v>
      </c>
      <c r="B12" s="6" t="s">
        <v>21</v>
      </c>
      <c r="C12" s="15">
        <v>1580000</v>
      </c>
      <c r="D12" s="15"/>
      <c r="E12" s="15">
        <f>+C12+D12</f>
        <v>1580000</v>
      </c>
      <c r="F12" s="15">
        <v>1488686.69</v>
      </c>
      <c r="G12" s="15">
        <v>1467144.44</v>
      </c>
      <c r="H12" s="14">
        <v>501.5</v>
      </c>
      <c r="I12" s="15">
        <v>1466642.94</v>
      </c>
      <c r="J12" s="15">
        <v>22043.75</v>
      </c>
      <c r="K12" s="15">
        <f>+F12-E12</f>
        <v>-91313.31000000006</v>
      </c>
    </row>
    <row r="13" spans="1:11" ht="9.75">
      <c r="A13" s="9" t="s">
        <v>22</v>
      </c>
      <c r="B13" s="6" t="s">
        <v>23</v>
      </c>
      <c r="C13" s="15">
        <v>4414048.7</v>
      </c>
      <c r="D13" s="15"/>
      <c r="E13" s="15">
        <f>+C13+D13</f>
        <v>4414048.7</v>
      </c>
      <c r="F13" s="15">
        <v>4376397.77</v>
      </c>
      <c r="G13" s="15">
        <v>4376397.77</v>
      </c>
      <c r="H13" s="15"/>
      <c r="I13" s="15">
        <v>4376397.77</v>
      </c>
      <c r="J13" s="15"/>
      <c r="K13" s="15">
        <f>+F13-E13</f>
        <v>-37650.93000000063</v>
      </c>
    </row>
    <row r="14" spans="1:11" ht="9.75">
      <c r="A14" s="9" t="s">
        <v>27</v>
      </c>
      <c r="B14" s="6" t="s">
        <v>28</v>
      </c>
      <c r="C14" s="15">
        <v>32900</v>
      </c>
      <c r="D14" s="15"/>
      <c r="E14" s="15">
        <f>+C14+D14</f>
        <v>32900</v>
      </c>
      <c r="F14" s="15">
        <v>32011.81</v>
      </c>
      <c r="G14" s="15">
        <v>18767.93</v>
      </c>
      <c r="H14" s="15"/>
      <c r="I14" s="15">
        <v>18767.93</v>
      </c>
      <c r="J14" s="15">
        <v>13243.88</v>
      </c>
      <c r="K14" s="15">
        <f>+F14-E14</f>
        <v>-888.1899999999987</v>
      </c>
    </row>
    <row r="15" spans="1:11" ht="9.75">
      <c r="A15" s="9" t="s">
        <v>29</v>
      </c>
      <c r="B15" s="6" t="s">
        <v>30</v>
      </c>
      <c r="C15" s="15"/>
      <c r="D15" s="15">
        <v>108945.72</v>
      </c>
      <c r="E15" s="15">
        <f>+C15+D15</f>
        <v>108945.72</v>
      </c>
      <c r="F15" s="15"/>
      <c r="G15" s="15"/>
      <c r="H15" s="15"/>
      <c r="I15" s="15"/>
      <c r="J15" s="15"/>
      <c r="K15" s="15">
        <f>+F15-E15</f>
        <v>-108945.72</v>
      </c>
    </row>
    <row r="16" spans="1:11" ht="9.75">
      <c r="A16" s="24" t="s">
        <v>31</v>
      </c>
      <c r="B16" s="24"/>
      <c r="C16" s="16">
        <f aca="true" t="shared" si="0" ref="C16:K16">SUM(C12:C15)</f>
        <v>6026948.7</v>
      </c>
      <c r="D16" s="16">
        <f t="shared" si="0"/>
        <v>108945.72</v>
      </c>
      <c r="E16" s="16">
        <f t="shared" si="0"/>
        <v>6135894.42</v>
      </c>
      <c r="F16" s="16">
        <f t="shared" si="0"/>
        <v>5897096.269999999</v>
      </c>
      <c r="G16" s="16">
        <f t="shared" si="0"/>
        <v>5862310.139999999</v>
      </c>
      <c r="H16" s="16">
        <f t="shared" si="0"/>
        <v>501.5</v>
      </c>
      <c r="I16" s="16">
        <f t="shared" si="0"/>
        <v>5861808.639999999</v>
      </c>
      <c r="J16" s="16">
        <f t="shared" si="0"/>
        <v>35287.63</v>
      </c>
      <c r="K16" s="16">
        <f t="shared" si="0"/>
        <v>-238798.1500000007</v>
      </c>
    </row>
    <row r="19" spans="1:3" ht="12">
      <c r="A19" s="17" t="s">
        <v>32</v>
      </c>
      <c r="C19" s="10"/>
    </row>
    <row r="22" spans="1:11" ht="10.5" customHeight="1">
      <c r="A22" s="12" t="s">
        <v>4</v>
      </c>
      <c r="B22" s="22" t="s">
        <v>5</v>
      </c>
      <c r="C22" s="22" t="s">
        <v>34</v>
      </c>
      <c r="D22" s="22" t="s">
        <v>7</v>
      </c>
      <c r="E22" s="22" t="s">
        <v>35</v>
      </c>
      <c r="F22" s="22" t="s">
        <v>36</v>
      </c>
      <c r="G22" s="22" t="s">
        <v>33</v>
      </c>
      <c r="H22" s="22" t="s">
        <v>37</v>
      </c>
      <c r="I22" s="22" t="s">
        <v>38</v>
      </c>
      <c r="J22" s="22" t="s">
        <v>39</v>
      </c>
      <c r="K22" s="22" t="s">
        <v>14</v>
      </c>
    </row>
    <row r="23" spans="1:11" ht="10.5" customHeight="1">
      <c r="A23" s="13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9.75">
      <c r="A24" s="9" t="s">
        <v>16</v>
      </c>
      <c r="B24" s="6" t="s">
        <v>40</v>
      </c>
      <c r="C24" s="15">
        <v>3932305.52</v>
      </c>
      <c r="D24" s="15">
        <v>-92765.07</v>
      </c>
      <c r="E24" s="15">
        <f>+C24+D24</f>
        <v>3839540.45</v>
      </c>
      <c r="F24" s="15">
        <v>3394803.16</v>
      </c>
      <c r="G24" s="15">
        <v>3397356.28</v>
      </c>
      <c r="H24" s="5">
        <v>2553.12</v>
      </c>
      <c r="I24" s="15">
        <v>3394803.16</v>
      </c>
      <c r="J24" s="15"/>
      <c r="K24" s="15">
        <f>+E24-F24</f>
        <v>444737.29000000004</v>
      </c>
    </row>
    <row r="25" spans="1:11" ht="9.75">
      <c r="A25" s="9" t="s">
        <v>18</v>
      </c>
      <c r="B25" s="6" t="s">
        <v>41</v>
      </c>
      <c r="C25" s="15">
        <v>1990118.18</v>
      </c>
      <c r="D25" s="15">
        <v>201710.79</v>
      </c>
      <c r="E25" s="15">
        <f>+C25+D25</f>
        <v>2191828.9699999997</v>
      </c>
      <c r="F25" s="15">
        <v>1921818.68</v>
      </c>
      <c r="G25" s="15">
        <v>1436471.15</v>
      </c>
      <c r="H25" s="14"/>
      <c r="I25" s="15">
        <v>1436471.15</v>
      </c>
      <c r="J25" s="15">
        <v>485347.53</v>
      </c>
      <c r="K25" s="15">
        <f>+E25-F25</f>
        <v>270010.2899999998</v>
      </c>
    </row>
    <row r="26" spans="1:11" ht="9.75">
      <c r="A26" s="9" t="s">
        <v>22</v>
      </c>
      <c r="B26" s="6" t="s">
        <v>43</v>
      </c>
      <c r="C26" s="15">
        <v>71625</v>
      </c>
      <c r="D26" s="15"/>
      <c r="E26" s="15">
        <f>+C26+D26</f>
        <v>71625</v>
      </c>
      <c r="F26" s="15">
        <v>58383.43</v>
      </c>
      <c r="G26" s="15">
        <v>24168.29</v>
      </c>
      <c r="I26" s="15">
        <v>24168.29</v>
      </c>
      <c r="J26" s="15">
        <v>34215.14</v>
      </c>
      <c r="K26" s="15">
        <f>+E26-F26</f>
        <v>13241.57</v>
      </c>
    </row>
    <row r="27" spans="1:11" ht="9.75">
      <c r="A27" s="9" t="s">
        <v>26</v>
      </c>
      <c r="B27" s="6" t="s">
        <v>45</v>
      </c>
      <c r="C27" s="15">
        <v>32900</v>
      </c>
      <c r="D27" s="15"/>
      <c r="E27" s="15">
        <f>+C27+D27</f>
        <v>32900</v>
      </c>
      <c r="F27" s="15">
        <v>32011.81</v>
      </c>
      <c r="G27" s="15">
        <v>18767.93</v>
      </c>
      <c r="I27" s="15">
        <v>18767.93</v>
      </c>
      <c r="J27" s="15">
        <v>13243.88</v>
      </c>
      <c r="K27" s="15">
        <f>+E27-F27</f>
        <v>888.1899999999987</v>
      </c>
    </row>
    <row r="28" spans="1:11" ht="9.75">
      <c r="A28" s="24" t="s">
        <v>49</v>
      </c>
      <c r="B28" s="24"/>
      <c r="C28" s="16">
        <f>SUM(C24:C27)</f>
        <v>6026948.7</v>
      </c>
      <c r="D28" s="16">
        <f aca="true" t="shared" si="1" ref="D28:K28">SUM(D24:D27)</f>
        <v>108945.72</v>
      </c>
      <c r="E28" s="16">
        <f t="shared" si="1"/>
        <v>6135894.42</v>
      </c>
      <c r="F28" s="16">
        <f t="shared" si="1"/>
        <v>5407017.079999999</v>
      </c>
      <c r="G28" s="16">
        <f t="shared" si="1"/>
        <v>4876763.649999999</v>
      </c>
      <c r="H28" s="16">
        <f t="shared" si="1"/>
        <v>2553.12</v>
      </c>
      <c r="I28" s="16">
        <f t="shared" si="1"/>
        <v>4874210.53</v>
      </c>
      <c r="J28" s="16">
        <f t="shared" si="1"/>
        <v>532806.55</v>
      </c>
      <c r="K28" s="16">
        <f t="shared" si="1"/>
        <v>728877.3399999997</v>
      </c>
    </row>
    <row r="31" spans="2:11" ht="9.75">
      <c r="B31" s="11"/>
      <c r="F31" s="15"/>
      <c r="G31" s="15"/>
      <c r="H31" s="15"/>
      <c r="I31" s="15"/>
      <c r="J31" s="15"/>
      <c r="K31" s="15"/>
    </row>
    <row r="34" spans="2:11" ht="12">
      <c r="B34" s="20" t="s">
        <v>50</v>
      </c>
      <c r="C34"/>
      <c r="D34"/>
      <c r="E34"/>
      <c r="F34" s="15">
        <f>+F16-F28</f>
        <v>490079.1899999995</v>
      </c>
      <c r="G34" s="15">
        <f>+G16-G28</f>
        <v>985546.4899999993</v>
      </c>
      <c r="H34" s="15">
        <f>+H16-H28</f>
        <v>-2051.62</v>
      </c>
      <c r="I34" s="15">
        <f>+I16-I28</f>
        <v>987598.1099999985</v>
      </c>
      <c r="J34" s="15">
        <f>+J16-J28</f>
        <v>-497518.92000000004</v>
      </c>
      <c r="K34" s="15">
        <f>+K16+K28</f>
        <v>490079.189999999</v>
      </c>
    </row>
  </sheetData>
  <sheetProtection/>
  <mergeCells count="22">
    <mergeCell ref="G22:G23"/>
    <mergeCell ref="H22:H23"/>
    <mergeCell ref="I22:I23"/>
    <mergeCell ref="J22:J23"/>
    <mergeCell ref="K22:K23"/>
    <mergeCell ref="A28:B28"/>
    <mergeCell ref="H10:H11"/>
    <mergeCell ref="I10:I11"/>
    <mergeCell ref="J10:J11"/>
    <mergeCell ref="K10:K11"/>
    <mergeCell ref="A16:B16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0:G11"/>
  </mergeCells>
  <printOptions/>
  <pageMargins left="0.59" right="0.7480314960629921" top="0.66" bottom="0.984251968503937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19.00390625" style="5" customWidth="1"/>
    <col min="2" max="2" width="34.7109375" style="5" bestFit="1" customWidth="1"/>
    <col min="3" max="3" width="13.00390625" style="5" customWidth="1"/>
    <col min="4" max="4" width="12.57421875" style="5" customWidth="1"/>
    <col min="5" max="5" width="11.7109375" style="5" bestFit="1" customWidth="1"/>
    <col min="6" max="6" width="13.57421875" style="5" bestFit="1" customWidth="1"/>
    <col min="7" max="7" width="12.140625" style="5" bestFit="1" customWidth="1"/>
    <col min="8" max="8" width="12.140625" style="5" customWidth="1"/>
    <col min="9" max="9" width="11.421875" style="5" bestFit="1" customWidth="1"/>
    <col min="10" max="11" width="12.28125" style="5" bestFit="1" customWidth="1"/>
    <col min="12" max="16384" width="11.421875" style="5" customWidth="1"/>
  </cols>
  <sheetData>
    <row r="1" spans="1:4" ht="9.75">
      <c r="A1" s="1" t="s">
        <v>52</v>
      </c>
      <c r="B1" s="2"/>
      <c r="C1" s="3"/>
      <c r="D1" s="4"/>
    </row>
    <row r="4" spans="2:8" ht="9.75">
      <c r="B4" s="7" t="s">
        <v>2</v>
      </c>
      <c r="C4" s="19">
        <v>43466</v>
      </c>
      <c r="D4" s="7" t="s">
        <v>3</v>
      </c>
      <c r="E4" s="18">
        <v>43830</v>
      </c>
      <c r="G4" s="6"/>
      <c r="H4" s="8"/>
    </row>
    <row r="7" ht="12">
      <c r="A7" s="17" t="s">
        <v>1</v>
      </c>
    </row>
    <row r="10" spans="1:11" ht="10.5" customHeight="1">
      <c r="A10" s="12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</row>
    <row r="11" spans="1:11" ht="10.5" customHeight="1">
      <c r="A11" s="1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9.75">
      <c r="A12" s="9" t="s">
        <v>20</v>
      </c>
      <c r="B12" s="6" t="s">
        <v>21</v>
      </c>
      <c r="C12" s="15"/>
      <c r="D12" s="15"/>
      <c r="E12" s="15"/>
      <c r="F12" s="15">
        <v>785.04</v>
      </c>
      <c r="G12" s="15">
        <v>785.04</v>
      </c>
      <c r="H12" s="15"/>
      <c r="I12" s="15">
        <v>785.04</v>
      </c>
      <c r="J12" s="15"/>
      <c r="K12" s="15">
        <f>+F12-E12</f>
        <v>785.04</v>
      </c>
    </row>
    <row r="13" spans="1:11" ht="9.75">
      <c r="A13" s="9" t="s">
        <v>22</v>
      </c>
      <c r="B13" s="6" t="s">
        <v>23</v>
      </c>
      <c r="C13" s="15">
        <v>2425140.52</v>
      </c>
      <c r="D13" s="15"/>
      <c r="E13" s="15">
        <f>+C13+D13</f>
        <v>2425140.52</v>
      </c>
      <c r="F13" s="15">
        <v>2425000</v>
      </c>
      <c r="G13" s="15">
        <v>2425000</v>
      </c>
      <c r="H13" s="15"/>
      <c r="I13" s="15">
        <v>2425000</v>
      </c>
      <c r="J13" s="15"/>
      <c r="K13" s="15">
        <f>+F13-E13</f>
        <v>-140.52000000001863</v>
      </c>
    </row>
    <row r="14" spans="1:11" ht="9.75">
      <c r="A14" s="9" t="s">
        <v>27</v>
      </c>
      <c r="B14" s="6" t="s">
        <v>28</v>
      </c>
      <c r="C14" s="15">
        <v>1000</v>
      </c>
      <c r="D14" s="15"/>
      <c r="E14" s="15">
        <f>+C14+D14</f>
        <v>1000</v>
      </c>
      <c r="F14" s="15"/>
      <c r="G14" s="15"/>
      <c r="H14" s="15"/>
      <c r="I14" s="15"/>
      <c r="J14" s="15"/>
      <c r="K14" s="15">
        <f>+F14-E14</f>
        <v>-1000</v>
      </c>
    </row>
    <row r="15" spans="1:11" ht="9.75">
      <c r="A15" s="9" t="s">
        <v>29</v>
      </c>
      <c r="B15" s="6" t="s">
        <v>30</v>
      </c>
      <c r="D15" s="15">
        <v>48297.65</v>
      </c>
      <c r="E15" s="15">
        <f>+C15+D15</f>
        <v>48297.65</v>
      </c>
      <c r="K15" s="15">
        <f>+F15-E15</f>
        <v>-48297.65</v>
      </c>
    </row>
    <row r="16" spans="1:11" ht="9.75">
      <c r="A16" s="24" t="s">
        <v>31</v>
      </c>
      <c r="B16" s="24"/>
      <c r="C16" s="16">
        <f aca="true" t="shared" si="0" ref="C16:K16">SUM(C12:C15)</f>
        <v>2426140.52</v>
      </c>
      <c r="D16" s="16">
        <f t="shared" si="0"/>
        <v>48297.65</v>
      </c>
      <c r="E16" s="16">
        <f t="shared" si="0"/>
        <v>2474438.17</v>
      </c>
      <c r="F16" s="16">
        <f t="shared" si="0"/>
        <v>2425785.04</v>
      </c>
      <c r="G16" s="16">
        <f t="shared" si="0"/>
        <v>2425785.04</v>
      </c>
      <c r="H16" s="16">
        <f t="shared" si="0"/>
        <v>0</v>
      </c>
      <c r="I16" s="16">
        <f t="shared" si="0"/>
        <v>2425785.04</v>
      </c>
      <c r="J16" s="16">
        <f t="shared" si="0"/>
        <v>0</v>
      </c>
      <c r="K16" s="16">
        <f t="shared" si="0"/>
        <v>-48653.13000000002</v>
      </c>
    </row>
    <row r="19" spans="1:3" ht="12">
      <c r="A19" s="17" t="s">
        <v>32</v>
      </c>
      <c r="C19" s="10"/>
    </row>
    <row r="22" spans="1:11" ht="10.5" customHeight="1">
      <c r="A22" s="12" t="s">
        <v>4</v>
      </c>
      <c r="B22" s="22" t="s">
        <v>5</v>
      </c>
      <c r="C22" s="22" t="s">
        <v>34</v>
      </c>
      <c r="D22" s="22" t="s">
        <v>7</v>
      </c>
      <c r="E22" s="22" t="s">
        <v>35</v>
      </c>
      <c r="F22" s="22" t="s">
        <v>36</v>
      </c>
      <c r="G22" s="22" t="s">
        <v>33</v>
      </c>
      <c r="H22" s="22" t="s">
        <v>37</v>
      </c>
      <c r="I22" s="22" t="s">
        <v>38</v>
      </c>
      <c r="J22" s="22" t="s">
        <v>39</v>
      </c>
      <c r="K22" s="22" t="s">
        <v>14</v>
      </c>
    </row>
    <row r="23" spans="1:11" ht="10.5" customHeight="1">
      <c r="A23" s="13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9.75">
      <c r="A24" s="9" t="s">
        <v>16</v>
      </c>
      <c r="B24" s="6" t="s">
        <v>40</v>
      </c>
      <c r="C24" s="15">
        <v>2313440.52</v>
      </c>
      <c r="E24" s="15">
        <f>+C24+D24</f>
        <v>2313440.52</v>
      </c>
      <c r="F24" s="15">
        <v>1895188.45</v>
      </c>
      <c r="G24" s="15">
        <v>1895188.45</v>
      </c>
      <c r="I24" s="15">
        <v>1895188.45</v>
      </c>
      <c r="J24" s="15"/>
      <c r="K24" s="15">
        <f>+E24-F24</f>
        <v>418252.07000000007</v>
      </c>
    </row>
    <row r="25" spans="1:11" ht="9.75">
      <c r="A25" s="9" t="s">
        <v>18</v>
      </c>
      <c r="B25" s="6" t="s">
        <v>41</v>
      </c>
      <c r="C25" s="15">
        <v>111700</v>
      </c>
      <c r="D25" s="15">
        <v>48297.65</v>
      </c>
      <c r="E25" s="15">
        <f>+C25+D25</f>
        <v>159997.65</v>
      </c>
      <c r="F25" s="15">
        <v>55406.1</v>
      </c>
      <c r="G25" s="15">
        <v>53375.58</v>
      </c>
      <c r="H25" s="14"/>
      <c r="I25" s="15">
        <v>53375.58</v>
      </c>
      <c r="J25" s="15">
        <v>2030.52</v>
      </c>
      <c r="K25" s="15">
        <f>+E25-F25</f>
        <v>104591.54999999999</v>
      </c>
    </row>
    <row r="26" spans="1:11" ht="9.75">
      <c r="A26" s="9" t="s">
        <v>26</v>
      </c>
      <c r="B26" s="6" t="s">
        <v>45</v>
      </c>
      <c r="C26" s="15">
        <v>1000</v>
      </c>
      <c r="D26" s="15"/>
      <c r="E26" s="15">
        <f>+C26+D26</f>
        <v>1000</v>
      </c>
      <c r="F26" s="15"/>
      <c r="G26" s="15"/>
      <c r="I26" s="15"/>
      <c r="J26" s="15"/>
      <c r="K26" s="15">
        <f>+E26-F26</f>
        <v>1000</v>
      </c>
    </row>
    <row r="27" spans="1:11" ht="9.75">
      <c r="A27" s="24" t="s">
        <v>49</v>
      </c>
      <c r="B27" s="24"/>
      <c r="C27" s="16">
        <f>SUM(C24:C26)</f>
        <v>2426140.52</v>
      </c>
      <c r="D27" s="16">
        <f aca="true" t="shared" si="1" ref="D27:K27">SUM(D24:D26)</f>
        <v>48297.65</v>
      </c>
      <c r="E27" s="16">
        <f t="shared" si="1"/>
        <v>2474438.17</v>
      </c>
      <c r="F27" s="16">
        <f t="shared" si="1"/>
        <v>1950594.55</v>
      </c>
      <c r="G27" s="16">
        <f t="shared" si="1"/>
        <v>1948564.03</v>
      </c>
      <c r="H27" s="16">
        <f t="shared" si="1"/>
        <v>0</v>
      </c>
      <c r="I27" s="16">
        <f t="shared" si="1"/>
        <v>1948564.03</v>
      </c>
      <c r="J27" s="16">
        <f t="shared" si="1"/>
        <v>2030.52</v>
      </c>
      <c r="K27" s="16">
        <f t="shared" si="1"/>
        <v>523843.62000000005</v>
      </c>
    </row>
    <row r="30" spans="2:11" ht="9.75">
      <c r="B30" s="11"/>
      <c r="F30" s="15"/>
      <c r="G30" s="15"/>
      <c r="I30" s="15"/>
      <c r="J30" s="15"/>
      <c r="K30" s="15"/>
    </row>
    <row r="32" spans="2:11" ht="12">
      <c r="B32" s="20" t="s">
        <v>50</v>
      </c>
      <c r="C32"/>
      <c r="D32"/>
      <c r="E32"/>
      <c r="F32" s="15">
        <f>+F16-F27</f>
        <v>475190.49</v>
      </c>
      <c r="G32" s="15">
        <f>+G16-G27</f>
        <v>477221.01</v>
      </c>
      <c r="H32" s="15">
        <f>+H16-H27</f>
        <v>0</v>
      </c>
      <c r="I32" s="15">
        <f>+I16-I27</f>
        <v>477221.01</v>
      </c>
      <c r="J32" s="15">
        <f>+J16-J27</f>
        <v>-2030.52</v>
      </c>
      <c r="K32" s="15">
        <f>+K16+K27</f>
        <v>475190.49000000005</v>
      </c>
    </row>
  </sheetData>
  <sheetProtection/>
  <mergeCells count="22">
    <mergeCell ref="G22:G23"/>
    <mergeCell ref="H22:H23"/>
    <mergeCell ref="I22:I23"/>
    <mergeCell ref="J22:J23"/>
    <mergeCell ref="K22:K23"/>
    <mergeCell ref="A27:B27"/>
    <mergeCell ref="H10:H11"/>
    <mergeCell ref="I10:I11"/>
    <mergeCell ref="J10:J11"/>
    <mergeCell ref="K10:K11"/>
    <mergeCell ref="A16:B16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0:G11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2020-04-29T10:06:37Z</cp:lastPrinted>
  <dcterms:created xsi:type="dcterms:W3CDTF">2017-04-04T13:26:24Z</dcterms:created>
  <dcterms:modified xsi:type="dcterms:W3CDTF">2020-04-29T10:09:19Z</dcterms:modified>
  <cp:category/>
  <cp:version/>
  <cp:contentType/>
  <cp:contentStatus/>
</cp:coreProperties>
</file>