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CUADROS CONTRATOS\Indicadores de Transparencia\2020\"/>
    </mc:Choice>
  </mc:AlternateContent>
  <workbookProtection workbookAlgorithmName="SHA-512" workbookHashValue="IkZUJQc0D1C4EjRBJt7Br6eCjWZTVC7FJ+TZMUhfiU2CbI5auIBn1u8vyUklvfNUTGylp+V6nZcEI31Zj32fEg==" workbookSaltValue="O+XvtMJybUwfO5H98Zi1Pg==" workbookSpinCount="100000" lockStructure="1"/>
  <bookViews>
    <workbookView xWindow="0" yWindow="0" windowWidth="19204" windowHeight="6469" firstSheet="1" activeTab="1"/>
  </bookViews>
  <sheets>
    <sheet name="Formalizados Tipo Procedimiento" sheetId="3" state="hidden" r:id="rId1"/>
    <sheet name="Procedimiento " sheetId="5" r:id="rId2"/>
    <sheet name="Formalizados Tipo Contrato" sheetId="9" state="hidden" r:id="rId3"/>
    <sheet name="Tipo contrato" sheetId="4" r:id="rId4"/>
  </sheets>
  <definedNames>
    <definedName name="_xlnm.Print_Area" localSheetId="2">'Formalizados Tipo Contrato'!#REF!</definedName>
    <definedName name="_xlnm.Print_Area" localSheetId="0">'Formalizados Tipo Procedimiento'!#REF!</definedName>
    <definedName name="_xlnm.Print_Titles" localSheetId="2">'Formalizados Tipo Contrato'!#REF!</definedName>
    <definedName name="_xlnm.Print_Titles" localSheetId="0">'Formalizados Tipo Procedimiento'!#REF!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C10" i="4"/>
  <c r="D9" i="4"/>
  <c r="C9" i="4"/>
  <c r="D8" i="4"/>
  <c r="C8" i="4"/>
  <c r="A38" i="9"/>
  <c r="D7" i="4"/>
  <c r="C7" i="4"/>
  <c r="A23" i="9"/>
  <c r="D6" i="4"/>
  <c r="C6" i="4"/>
  <c r="C5" i="4"/>
  <c r="F118" i="9"/>
  <c r="A118" i="9"/>
  <c r="F17" i="9"/>
  <c r="A17" i="9"/>
  <c r="F38" i="9"/>
  <c r="F98" i="9"/>
  <c r="A98" i="9"/>
  <c r="F117" i="9"/>
  <c r="A117" i="9"/>
  <c r="E5" i="5"/>
  <c r="E4" i="5"/>
  <c r="E30" i="5"/>
  <c r="E29" i="5"/>
  <c r="D29" i="5"/>
  <c r="A108" i="3"/>
  <c r="D4" i="5"/>
  <c r="C5" i="5"/>
  <c r="C30" i="5"/>
  <c r="C4" i="5"/>
  <c r="C29" i="5"/>
  <c r="B5" i="5"/>
  <c r="B30" i="5"/>
  <c r="B4" i="5"/>
  <c r="B29" i="5"/>
  <c r="A3" i="9" l="1"/>
  <c r="F23" i="9"/>
  <c r="F119" i="3"/>
  <c r="A119" i="3"/>
  <c r="F118" i="3"/>
  <c r="A118" i="3"/>
  <c r="F115" i="3"/>
  <c r="A115" i="3"/>
  <c r="F108" i="3"/>
  <c r="F105" i="3"/>
  <c r="A105" i="3"/>
  <c r="F100" i="3"/>
  <c r="A100" i="3"/>
  <c r="F55" i="3"/>
  <c r="A55" i="3"/>
  <c r="F50" i="3"/>
  <c r="A50" i="3"/>
  <c r="F31" i="5" l="1"/>
  <c r="F30" i="5"/>
  <c r="E32" i="5"/>
  <c r="D32" i="5"/>
  <c r="C32" i="5"/>
  <c r="B32" i="5"/>
  <c r="C7" i="5"/>
  <c r="F6" i="5"/>
  <c r="E7" i="5"/>
  <c r="D7" i="5"/>
  <c r="B7" i="5"/>
  <c r="C11" i="4" l="1"/>
  <c r="F5" i="5"/>
  <c r="D11" i="4"/>
  <c r="F29" i="5"/>
  <c r="F32" i="5" s="1"/>
  <c r="B33" i="5" s="1"/>
  <c r="F4" i="5"/>
  <c r="F7" i="5" l="1"/>
  <c r="E8" i="5" s="1"/>
  <c r="E33" i="5"/>
  <c r="D33" i="5"/>
  <c r="C33" i="5"/>
  <c r="D8" i="5" l="1"/>
  <c r="C8" i="5"/>
  <c r="B8" i="5"/>
</calcChain>
</file>

<file path=xl/sharedStrings.xml><?xml version="1.0" encoding="utf-8"?>
<sst xmlns="http://schemas.openxmlformats.org/spreadsheetml/2006/main" count="703" uniqueCount="203">
  <si>
    <t>Abierto</t>
  </si>
  <si>
    <t>Servicios</t>
  </si>
  <si>
    <t>Abierto Simplificado</t>
  </si>
  <si>
    <t>Obras</t>
  </si>
  <si>
    <t>Privado</t>
  </si>
  <si>
    <t>Mixto (Suministro y Servicios)</t>
  </si>
  <si>
    <t>Importe Adjudicación 
IVA incluido</t>
  </si>
  <si>
    <t>Procedimiento</t>
  </si>
  <si>
    <t>Tipo de contrato</t>
  </si>
  <si>
    <t>Objeto</t>
  </si>
  <si>
    <t>Nº expediente</t>
  </si>
  <si>
    <t>Suministro</t>
  </si>
  <si>
    <t>Abierto Simplificado Abreviado</t>
  </si>
  <si>
    <t>Suministro e instalación de motivos especiales 3D de grandes dimensiones para la iluminación navideña de espacios públicos</t>
  </si>
  <si>
    <t>Administrativo Especial</t>
  </si>
  <si>
    <t>Negociado sin publicidad</t>
  </si>
  <si>
    <t>Póliza de seguro de responsabilidad civil general y patrimonial</t>
  </si>
  <si>
    <t>Póliza de seguro de accidentes para los usuarios de las instalaciones deportivas y de otras actividades municipales</t>
  </si>
  <si>
    <t>Tipos de contrato</t>
  </si>
  <si>
    <t>Nº de contratos</t>
  </si>
  <si>
    <t>Precio*</t>
  </si>
  <si>
    <t>Mixto</t>
  </si>
  <si>
    <t>Total</t>
  </si>
  <si>
    <t>* Todos los importes son IVA incluido</t>
  </si>
  <si>
    <t>Volumen de contratos por tipo de contrato</t>
  </si>
  <si>
    <t>Presupuesto de contratos por tipo de contrato</t>
  </si>
  <si>
    <t>Precio de los contratos por tipo de procedimiento</t>
  </si>
  <si>
    <t>Total*</t>
  </si>
  <si>
    <t>Ayuntamiento</t>
  </si>
  <si>
    <t>Patronato Municipal de Cultura</t>
  </si>
  <si>
    <t>Gerencia Municipal de Urbanismo</t>
  </si>
  <si>
    <t>Porcentajes/presupuesto total</t>
  </si>
  <si>
    <t>Volumen de contratos por tipo de procedimiento</t>
  </si>
  <si>
    <t>-</t>
  </si>
  <si>
    <t>Porcentajes/volumen total</t>
  </si>
  <si>
    <t>2019/PA/006</t>
  </si>
  <si>
    <t>Adquisición e implantación de un sistema integral de gestión de actividades del Ayuntamiento de Pozuelo y sus Organismos Autónomos</t>
  </si>
  <si>
    <t>Mixto (servicios y suministro)</t>
  </si>
  <si>
    <t>2019/PA/022</t>
  </si>
  <si>
    <t>Servicio de mantenimiento integral del alumbrado público y alumbrado extraordinario de fiestas</t>
  </si>
  <si>
    <t>2020/PA/003</t>
  </si>
  <si>
    <t>Mantenimiento, suministro e instalación de papeleras</t>
  </si>
  <si>
    <t>2019/PA/038</t>
  </si>
  <si>
    <t>Alquiler de infraestructuras y apoyo logístico a los eventos promovidos por diferentes concejalías durante el año 2020</t>
  </si>
  <si>
    <t>2020/PA/005</t>
  </si>
  <si>
    <t xml:space="preserve">Renovación tecnologica y ampliación del sistema de videovigilancia del tráfico rodado </t>
  </si>
  <si>
    <t>Mixto (suministro, obras y servicios)</t>
  </si>
  <si>
    <t>2020/PA/027</t>
  </si>
  <si>
    <t>Suministro e instalación de tarima para el pabellón cubierto del polideportivo El Torreón</t>
  </si>
  <si>
    <t>Mxito (Suministro y Obras)</t>
  </si>
  <si>
    <t>2019/PA/039</t>
  </si>
  <si>
    <t>Demolición de edificaciones en APE 3.4-22 "Calle Fernandez Golfin y Calle Antonio Becerril"</t>
  </si>
  <si>
    <t>2020/PA/020</t>
  </si>
  <si>
    <t>Obras para la construcción de edificios y piscina climatizada en el complejo deportivo Carlos Ruiz en Pozuelo de Alarcón</t>
  </si>
  <si>
    <t>2019/PA/036</t>
  </si>
  <si>
    <t>2020/PA/038</t>
  </si>
  <si>
    <t>Póliza de seguro de daños a los inmuebles y muebles que integran el patrimonio del Ayuntamiento de Pozuelo de Alarcón y sus Organismos Autónomos</t>
  </si>
  <si>
    <t>2020/PA/023</t>
  </si>
  <si>
    <t>Póliza de seguro colectivo de vida y accidentes para el Ayuntamiento de Pozuelo de Alarcon y sus Organismos Autónomos</t>
  </si>
  <si>
    <t xml:space="preserve">Privado </t>
  </si>
  <si>
    <t>2018/PA/049</t>
  </si>
  <si>
    <t>Servicios de administración y operación de los sistemas de tecnología de la información</t>
  </si>
  <si>
    <t>2019/PA/004</t>
  </si>
  <si>
    <t>Servicio de control de calidad de la limpieza viaria, la recogida de residuos y el mantenimiento de zonas verdes municipales</t>
  </si>
  <si>
    <t>2019/PA/011</t>
  </si>
  <si>
    <t>Servicio de conservación y mantenimiento de las zonas verdes municipales</t>
  </si>
  <si>
    <t>2019/PA/026</t>
  </si>
  <si>
    <t>Mantenimiento integral instalaciones contra incendios, sistemas detección monóxido de carbono y extracción forzada en garajes de los edificios municipales</t>
  </si>
  <si>
    <t>2019/PA/031</t>
  </si>
  <si>
    <t>Servicio de mantenimiento integral y mejora de las vías públicas y reparación de la red de saneamiento</t>
  </si>
  <si>
    <t>2019/PA/032</t>
  </si>
  <si>
    <t>Servicio de ayuda a domicilio para personas dependientes</t>
  </si>
  <si>
    <t>2019/PA/033</t>
  </si>
  <si>
    <t>Servicio de control de accesos e información en edificios e instalaciones del Ayuntamiento de Pozuelo de Alarcón</t>
  </si>
  <si>
    <t>2019/PA/041</t>
  </si>
  <si>
    <t>Servicio de apertura de centros escolares dentro del programa de vacaciones en inglés</t>
  </si>
  <si>
    <t>2020/PA/001</t>
  </si>
  <si>
    <t>Servicio de mantenimiento y conservación de áreas de juego infantil y circuitos biosaludables municipales</t>
  </si>
  <si>
    <t>2020/PA/002</t>
  </si>
  <si>
    <t>Servicio de limpieza de edificios y dependencias municipales del Ayuntamiento de Pozuelo de Alarcón</t>
  </si>
  <si>
    <t>2020/PA/006</t>
  </si>
  <si>
    <t>Servicio de atención telefónica al ciudadano 010</t>
  </si>
  <si>
    <t>2020/PA/007</t>
  </si>
  <si>
    <t>Servicio de soporte y mantenimiento de los portales web corporativos</t>
  </si>
  <si>
    <t>2020/PA/008</t>
  </si>
  <si>
    <t>Servicio de mantenimiento de aparatos elevadores, puertas automáticas y barreras de acceso a garajes instalados en edificios municipales</t>
  </si>
  <si>
    <t>2020/PA/010</t>
  </si>
  <si>
    <t>Servicio de vigilancia y seguridad privada en dependencias e instalaciones municipales</t>
  </si>
  <si>
    <t>2020/PA/011</t>
  </si>
  <si>
    <t>Servicio de mantenimiento integral de las instalaciones térmicas, control de la legionella y prevención de la legionelosis en los edificios municipales</t>
  </si>
  <si>
    <t>2020/PA/014</t>
  </si>
  <si>
    <t>Lote 2 del contrato de Servicios para la redacción del proyecto de obras, dirección facultavia y coordinación de seguirdad y salud de la obra: “Construcción de pabellón Polideportivo entre la c/ Enrique Granados y el paseo Joaquín Rodrigo en áreas de reparto 2 y 3 de Pozuelo de Alarcón”</t>
  </si>
  <si>
    <t>2020/PA/018</t>
  </si>
  <si>
    <t>Servicio de prevención ajeno en las especialidades de higiene industrial, ergonomía y psicosociología aplicada para trabajadores y centros trabajo del ayuntamiento de pozuelo de alarcón y sus organismos autónomos</t>
  </si>
  <si>
    <t>52,149,79 €</t>
  </si>
  <si>
    <t>2020/PA/019</t>
  </si>
  <si>
    <t>Servicio de organización de la Cabalgata de Reyes, entrega de cartas y espectáculo final de Reyes</t>
  </si>
  <si>
    <t>2020/PA/029</t>
  </si>
  <si>
    <t>Servicios para la dirección facultativa y coordinación de seguridad y salud de la obra: "Construcción de edificios y piscina climatizada en el complejo deportivo Carlos Ruiz en Pozuelo de Alarcón"</t>
  </si>
  <si>
    <t>2020/PA/033</t>
  </si>
  <si>
    <t>Servicios para la redacción del proyecto de obras y dirección facultativa de la obra: “Construcción de pabellón polideportivo entre la c/Enrique Granados y el paseo Joaquín Rodrigo en áreas de reparto 2 y 3 de Pozuelo de Alarcón”</t>
  </si>
  <si>
    <t>2020/PA/034</t>
  </si>
  <si>
    <t>Servicios de explotación, mantenimiento y conservación de la estación depuradora de aguas residuales (EDAR) de Húmera</t>
  </si>
  <si>
    <t>2020/PA/035</t>
  </si>
  <si>
    <t>Servicios educativos para el desarrollo de actividades del Aula de Educación Ambiental</t>
  </si>
  <si>
    <t>2020/PA/037</t>
  </si>
  <si>
    <t>Suministro de prensa y publicaciones periódicas (revistas)</t>
  </si>
  <si>
    <t>2019/PA/035</t>
  </si>
  <si>
    <t>Suministro de una solución integral de impresión, fotocopiado, escaneado de documentos y fax, en modalidad de renting y pago por copia o impresión</t>
  </si>
  <si>
    <t>2020/PA/026</t>
  </si>
  <si>
    <t>Suministro de caramelos, chocolate con churros y roscón con chocolate para la campaña de Navidad</t>
  </si>
  <si>
    <t>2019/PAS/052</t>
  </si>
  <si>
    <t>Servicio de podología en los Centros Municipales de Mayores</t>
  </si>
  <si>
    <t>2020/PAS/002</t>
  </si>
  <si>
    <t>Redacción de proyecto y ejecución de las obras de cubierta textil en la plaza Padre Vallet de Pozuelo de Alarcón</t>
  </si>
  <si>
    <t>Mixto (Obras y Servicios)</t>
  </si>
  <si>
    <t>2020/PAS/007</t>
  </si>
  <si>
    <t>Suministro e instalación de pérgolas y otro mobiliario en la plaza del Padre vallet</t>
  </si>
  <si>
    <t>Mixto (Suministro y Obras)</t>
  </si>
  <si>
    <t>2019/PAS/055</t>
  </si>
  <si>
    <t>Adquisición e implantación de un sistema integral de gestión de acceso a ordenadores de sala y gestión de impresión de Bibliotecas</t>
  </si>
  <si>
    <t>Mixto (Suministro Y Servicios)</t>
  </si>
  <si>
    <t>2020/PAS/028</t>
  </si>
  <si>
    <t>Suministro, soporte y mantenimiento de la plataforma antivirus McAfee</t>
  </si>
  <si>
    <t>2019/PAS/041</t>
  </si>
  <si>
    <t>Obras de supresión de barreras arquitectónicas</t>
  </si>
  <si>
    <t>2019/PAS/056</t>
  </si>
  <si>
    <t>Obras de demolición del Edificio Municipal Foro en avda. Juan XXIII, nº 2, Pozuelo de Alarcón</t>
  </si>
  <si>
    <t>2020/PAS/014</t>
  </si>
  <si>
    <t>Renovación del sistema de climatización e impermeabilizacion de la cubierta del Centro Cultural Mira</t>
  </si>
  <si>
    <t>2019/PAS/049</t>
  </si>
  <si>
    <t>Póliza de seguro de daños a los inmuebles y muebles que integran el patrimonio del Ayuntamiento de Pozuelo de Alarcón y sus organismos autónomos</t>
  </si>
  <si>
    <t>2019/PAS/050</t>
  </si>
  <si>
    <t>Póliza de seguro de flota de automóviles del Ayuntamiento de Pozuelo De Alarcón y sus organismos autónomos</t>
  </si>
  <si>
    <t>2019/PAS/058</t>
  </si>
  <si>
    <t>Póliza de seguro colectivo de vida y accidentes para el Ayuntamiento de Pozuelo de Alarcon y sus Organismos Autonomos</t>
  </si>
  <si>
    <t>2020/PAS/030</t>
  </si>
  <si>
    <t>2019/PAS/057</t>
  </si>
  <si>
    <t xml:space="preserve">Póliza de seguro de accidentes para los usuarios de las instalaciones deportivas y de otras actividades municipales </t>
  </si>
  <si>
    <t>2019/PAS/053</t>
  </si>
  <si>
    <t>Servicio de actualización de los planes de emergencias y autoprotección de los edificios municipales</t>
  </si>
  <si>
    <t>2019/PAS/054</t>
  </si>
  <si>
    <t>Servicio de organización y desarrollo de actividades de dinamización y animación infantil y juvenil promovidas por diferentes concejalías</t>
  </si>
  <si>
    <t>2020/PAS/001</t>
  </si>
  <si>
    <t>Servicio de explotación y mantenimiento integral de la estación depuradora de aguas residuales de Húmera</t>
  </si>
  <si>
    <t>2020/PAS/003</t>
  </si>
  <si>
    <t>Servicio de formación para los empleados del Ayuntamiento de Pozuelo de Alarcón y sus Organismos Autónomos</t>
  </si>
  <si>
    <t>2020/PAS/005</t>
  </si>
  <si>
    <t>Servicio de asistencia técnica para la redacción de un proyecto de impulsión de aguas residuales desde la EDAR de Húmera al sistema de alcantarillado y dirección facultativa de las obras</t>
  </si>
  <si>
    <t>2020/PAS/009</t>
  </si>
  <si>
    <t>Servicio de imprenta de la revista municipal</t>
  </si>
  <si>
    <t>2020/PAS/015</t>
  </si>
  <si>
    <t>Servicio de manutención a domicilio mediante entrega de alimentos preparados para su consumo</t>
  </si>
  <si>
    <t>2020/PAS/017</t>
  </si>
  <si>
    <t>Servicio de imprenta, ensobrado y entrega en correos de las notificaciones del Órgano de Gestión Tributaria</t>
  </si>
  <si>
    <t>2020/PAS/019</t>
  </si>
  <si>
    <t>Servicio de impresión y producción de piezas gráfica</t>
  </si>
  <si>
    <t>2020/PAS/021</t>
  </si>
  <si>
    <t>Servicio de fotografía para reportajes, cobertura de actos municipales y eventos</t>
  </si>
  <si>
    <t>2020/PAS/022</t>
  </si>
  <si>
    <t>Servicio de manipulado y distribución de revista mensual Vive Pozuelo y otras publicaciones municipales</t>
  </si>
  <si>
    <t>2020/PAS/024</t>
  </si>
  <si>
    <t>Servicio de asesoramiento y defensa en materia juridico laboral y de seguridad social</t>
  </si>
  <si>
    <t>2019/PAS/040</t>
  </si>
  <si>
    <t>Suministro e instalación de césped artificial en las pistas de tenis del complejo deportivo carlos ruiz</t>
  </si>
  <si>
    <t>2020/PAS/012</t>
  </si>
  <si>
    <t>Adquisición de un vehículo transformado en ambulancia</t>
  </si>
  <si>
    <t>2020/PAS/023</t>
  </si>
  <si>
    <t>Arrendamiento de cabinas de wc quimicos portátiles para los equipamientos de uso público en parques</t>
  </si>
  <si>
    <t>2020/PAS/025</t>
  </si>
  <si>
    <t>Suministro de especies vegetales "Planta flor de temporada" para el municipio</t>
  </si>
  <si>
    <t>2020/PAS/026</t>
  </si>
  <si>
    <t xml:space="preserve">Suministro de diversas licencias informáticas municipales </t>
  </si>
  <si>
    <t>2020/PAS/029</t>
  </si>
  <si>
    <t>2020/PASA/001</t>
  </si>
  <si>
    <t>Adquisición de un turismo con motor eléctrico</t>
  </si>
  <si>
    <t>2019/PASA/004</t>
  </si>
  <si>
    <t>Suscripción de licencias Bentley para el Área de Catastro</t>
  </si>
  <si>
    <t>2019/NSIN/009</t>
  </si>
  <si>
    <t>Servicios de soporte y mantenimiento del software de gestión de espacios deportivos y control de acceso</t>
  </si>
  <si>
    <t>2019/NSIN/015</t>
  </si>
  <si>
    <t>Servicios de soporte y mantenimiento de los aplicativos Ginpix y Portal del Empleado</t>
  </si>
  <si>
    <t>2020/NSIN/003</t>
  </si>
  <si>
    <t>Servicios de soporte y mantenimiento de las aplicaciones informáticas del Área de Catastro</t>
  </si>
  <si>
    <t>2020/NSIN/005</t>
  </si>
  <si>
    <t>Servicios de soporte y mantenimiento de sistemas y aplicaciones informáticas sujetas a derechos de exclusiva</t>
  </si>
  <si>
    <t>109.890, 00 €</t>
  </si>
  <si>
    <t>2020/PA/004</t>
  </si>
  <si>
    <t>Alquiler de material técnico para espectáculos y actividades culturales en espacios con programación del Patronato Municipal de Cultura</t>
  </si>
  <si>
    <t>2020/PA/024</t>
  </si>
  <si>
    <t>Servicio de personal de iluminación, sonido, audiovisual, maquinaria escénica, planchado y técnico de sala para espectáculos/actividades culturales en espacios con programación del Patronato Municipal de Cultura</t>
  </si>
  <si>
    <t>2020/PA/032</t>
  </si>
  <si>
    <t>Servicio de organización, desarrollo y refuerzo de actividades de dinamización y animación cultural</t>
  </si>
  <si>
    <t>2020/PAS/006</t>
  </si>
  <si>
    <t>Servicios para la afinación, mantenimiento, reparación y traslados  de los instrumentos de teclado</t>
  </si>
  <si>
    <t>2020/PAS/018</t>
  </si>
  <si>
    <t>Servicio de emisión y venta de entradas para actividades culturales</t>
  </si>
  <si>
    <t>2020/PAS/004</t>
  </si>
  <si>
    <t>Alquiler de construcciones modulares para espectáculos/actividades culturales del Patronato Municipal de Cultura</t>
  </si>
  <si>
    <t>2020/NSIN/001</t>
  </si>
  <si>
    <t>Espectáculo Mestizo y Fronterizo - Pitingo  en el Mira Teatro</t>
  </si>
  <si>
    <t>2020/NSIN/002</t>
  </si>
  <si>
    <t>Contratación de la exposición "Sin pasión no hay vida. Martín Chirino"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</si>
</sst>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47">
    <border>
      <left/>
      <right/>
      <top/>
      <bottom/>
      <diagonal/>
    </border>
    <border>
      <left style="thick">
        <color rgb="FF808080"/>
      </left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medium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theme="0" tint="-0.1498458815271462"/>
      </left>
      <right style="thin">
        <color theme="0" tint="-0.14981536301767021"/>
      </right>
      <top/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81536301767021"/>
      </right>
      <top/>
      <bottom style="thin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1536301767021"/>
      </right>
      <top style="thin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1536301767021"/>
      </right>
      <top style="medium">
        <color theme="0" tint="-0.14981536301767021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81536301767021"/>
      </right>
      <top style="medium">
        <color theme="0" tint="-0.14981536301767021"/>
      </top>
      <bottom style="thin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1536301767021"/>
      </right>
      <top style="thin">
        <color theme="0" tint="-0.14981536301767021"/>
      </top>
      <bottom style="medium">
        <color theme="0" tint="-0.1498458815271462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medium">
        <color theme="0" tint="-0.1498458815271462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 style="thin">
        <color theme="0" tint="-0.14981536301767021"/>
      </right>
      <top style="thin">
        <color theme="0" tint="-0.14981536301767021"/>
      </top>
      <bottom/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/>
      <diagonal/>
    </border>
    <border>
      <left style="medium">
        <color theme="0" tint="-0.1498458815271462"/>
      </left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 style="thin">
        <color theme="0" tint="-0.14981536301767021"/>
      </right>
      <top/>
      <bottom/>
      <diagonal/>
    </border>
    <border>
      <left/>
      <right style="medium">
        <color theme="0" tint="-0.1498458815271462"/>
      </right>
      <top/>
      <bottom/>
      <diagonal/>
    </border>
  </borders>
  <cellStyleXfs count="2">
    <xf numFmtId="0" fontId="0" fillId="0" borderId="0"/>
    <xf numFmtId="0" fontId="4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1" applyFont="1"/>
    <xf numFmtId="0" fontId="0" fillId="0" borderId="0" xfId="1" applyFont="1" applyAlignment="1">
      <alignment vertical="center"/>
    </xf>
    <xf numFmtId="0" fontId="6" fillId="0" borderId="1" xfId="1" applyFont="1" applyBorder="1" applyAlignment="1">
      <alignment vertical="top" wrapText="1"/>
    </xf>
    <xf numFmtId="0" fontId="6" fillId="0" borderId="2" xfId="1" applyFont="1" applyBorder="1" applyAlignment="1">
      <alignment horizont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8" fontId="7" fillId="0" borderId="6" xfId="1" applyNumberFormat="1" applyFont="1" applyBorder="1" applyAlignment="1">
      <alignment horizontal="right" vertical="center" wrapText="1" indent="2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8" fontId="8" fillId="0" borderId="9" xfId="1" applyNumberFormat="1" applyFont="1" applyBorder="1" applyAlignment="1">
      <alignment horizontal="right" vertical="center" wrapText="1" indent="2"/>
    </xf>
    <xf numFmtId="8" fontId="9" fillId="0" borderId="0" xfId="1" applyNumberFormat="1" applyFont="1"/>
    <xf numFmtId="8" fontId="0" fillId="0" borderId="0" xfId="1" applyNumberFormat="1" applyFont="1"/>
    <xf numFmtId="0" fontId="11" fillId="0" borderId="1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8" fontId="12" fillId="0" borderId="5" xfId="1" applyNumberFormat="1" applyFont="1" applyBorder="1" applyAlignment="1">
      <alignment horizontal="center" vertical="center" wrapText="1"/>
    </xf>
    <xf numFmtId="8" fontId="12" fillId="0" borderId="6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8" fontId="13" fillId="0" borderId="5" xfId="1" applyNumberFormat="1" applyFont="1" applyBorder="1" applyAlignment="1">
      <alignment horizontal="center" vertical="center" wrapText="1"/>
    </xf>
    <xf numFmtId="8" fontId="13" fillId="0" borderId="6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10" fontId="13" fillId="0" borderId="8" xfId="1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164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164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8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8" fontId="2" fillId="0" borderId="15" xfId="0" applyNumberFormat="1" applyFont="1" applyFill="1" applyBorder="1" applyAlignment="1" applyProtection="1">
      <alignment horizontal="center" vertical="center" wrapText="1"/>
    </xf>
    <xf numFmtId="8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164" fontId="2" fillId="0" borderId="19" xfId="0" applyNumberFormat="1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1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164" fontId="2" fillId="0" borderId="24" xfId="0" applyNumberFormat="1" applyFont="1" applyFill="1" applyBorder="1" applyAlignment="1" applyProtection="1">
      <alignment horizontal="center" vertical="center" wrapText="1"/>
    </xf>
    <xf numFmtId="164" fontId="2" fillId="0" borderId="26" xfId="0" applyNumberFormat="1" applyFont="1" applyFill="1" applyBorder="1" applyAlignment="1" applyProtection="1">
      <alignment horizontal="center" vertical="center" wrapText="1"/>
    </xf>
    <xf numFmtId="8" fontId="2" fillId="0" borderId="28" xfId="0" applyNumberFormat="1" applyFont="1" applyFill="1" applyBorder="1" applyAlignment="1" applyProtection="1">
      <alignment horizontal="center" vertical="center" wrapText="1"/>
    </xf>
    <xf numFmtId="164" fontId="2" fillId="0" borderId="30" xfId="0" applyNumberFormat="1" applyFont="1" applyFill="1" applyBorder="1" applyAlignment="1" applyProtection="1">
      <alignment horizontal="center" vertical="center" wrapText="1"/>
    </xf>
    <xf numFmtId="164" fontId="2" fillId="0" borderId="28" xfId="0" applyNumberFormat="1" applyFont="1" applyFill="1" applyBorder="1" applyAlignment="1" applyProtection="1">
      <alignment horizontal="center" vertical="center" wrapText="1"/>
    </xf>
    <xf numFmtId="8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8" fontId="2" fillId="3" borderId="30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8" fontId="2" fillId="3" borderId="32" xfId="0" applyNumberFormat="1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164" fontId="2" fillId="3" borderId="19" xfId="0" applyNumberFormat="1" applyFon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8" fontId="2" fillId="0" borderId="26" xfId="0" applyNumberFormat="1" applyFont="1" applyFill="1" applyBorder="1" applyAlignment="1" applyProtection="1">
      <alignment horizontal="center"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8" fontId="2" fillId="3" borderId="17" xfId="0" applyNumberFormat="1" applyFont="1" applyFill="1" applyBorder="1" applyAlignment="1" applyProtection="1">
      <alignment horizontal="center" vertical="center" wrapText="1"/>
    </xf>
    <xf numFmtId="0" fontId="1" fillId="0" borderId="33" xfId="0" applyFont="1" applyBorder="1" applyAlignment="1">
      <alignment horizont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164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wrapText="1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164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164" fontId="2" fillId="4" borderId="4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wrapText="1"/>
    </xf>
    <xf numFmtId="8" fontId="2" fillId="5" borderId="17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Alignment="1">
      <alignment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164" fontId="2" fillId="3" borderId="36" xfId="0" applyNumberFormat="1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164" fontId="2" fillId="5" borderId="24" xfId="0" applyNumberFormat="1" applyFont="1" applyFill="1" applyBorder="1" applyAlignment="1" applyProtection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164" fontId="2" fillId="0" borderId="45" xfId="0" applyNumberFormat="1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>
      <alignment horizont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164" fontId="2" fillId="4" borderId="4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8" fontId="2" fillId="5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/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wrapText="1"/>
    </xf>
    <xf numFmtId="164" fontId="2" fillId="3" borderId="32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164" fontId="2" fillId="4" borderId="1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99FF"/>
      <color rgb="FFE0C1FF"/>
      <color rgb="FFECD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45640747848512E-2"/>
          <c:y val="0.16461900903334234"/>
          <c:w val="0.88784542314335102"/>
          <c:h val="0.83306613416111452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A-4BAF-B6A2-37F271332BC5}"/>
              </c:ext>
            </c:extLst>
          </c:dPt>
          <c:dPt>
            <c:idx val="3"/>
            <c:bubble3D val="0"/>
            <c:explosion val="23"/>
            <c:extLst>
              <c:ext xmlns:c16="http://schemas.microsoft.com/office/drawing/2014/chart" uri="{C3380CC4-5D6E-409C-BE32-E72D297353CC}">
                <c16:uniqueId val="{00000004-C20A-4BAF-B6A2-37F271332BC5}"/>
              </c:ext>
            </c:extLst>
          </c:dPt>
          <c:dLbls>
            <c:dLbl>
              <c:idx val="0"/>
              <c:layout>
                <c:manualLayout>
                  <c:x val="-3.6376315919066309E-2"/>
                  <c:y val="-0.246483227064210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0A-4BAF-B6A2-37F271332BC5}"/>
                </c:ext>
              </c:extLst>
            </c:dLbl>
            <c:dLbl>
              <c:idx val="1"/>
              <c:layout>
                <c:manualLayout>
                  <c:x val="-7.9560780488734766E-3"/>
                  <c:y val="-5.905210965159948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0A-4BAF-B6A2-37F271332BC5}"/>
                </c:ext>
              </c:extLst>
            </c:dLbl>
            <c:dLbl>
              <c:idx val="2"/>
              <c:layout>
                <c:manualLayout>
                  <c:x val="2.2689129360781442E-2"/>
                  <c:y val="0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0A-4BAF-B6A2-37F271332BC5}"/>
                </c:ext>
              </c:extLst>
            </c:dLbl>
            <c:dLbl>
              <c:idx val="3"/>
              <c:layout>
                <c:manualLayout>
                  <c:x val="0.1444141251113974"/>
                  <c:y val="0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0A-4BAF-B6A2-37F271332BC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 '!$B$28:$E$28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'!$B$32:$E$32</c:f>
              <c:numCache>
                <c:formatCode>General</c:formatCode>
                <c:ptCount val="4"/>
                <c:pt idx="0">
                  <c:v>39</c:v>
                </c:pt>
                <c:pt idx="1">
                  <c:v>34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A-4BAF-B6A2-37F271332BC5}"/>
            </c:ext>
          </c:extLst>
        </c:ser>
        <c:ser>
          <c:idx val="1"/>
          <c:order val="1"/>
          <c:explosion val="25"/>
          <c:cat>
            <c:strRef>
              <c:f>'Procedimiento '!$B$28:$E$28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'!$B$33:$E$33</c:f>
              <c:numCache>
                <c:formatCode>0.00%</c:formatCode>
                <c:ptCount val="4"/>
                <c:pt idx="0">
                  <c:v>0.48148148148148145</c:v>
                </c:pt>
                <c:pt idx="1">
                  <c:v>0.41975308641975306</c:v>
                </c:pt>
                <c:pt idx="2">
                  <c:v>2.4691358024691357E-2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BAF-B6A2-37F27133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55616401859234"/>
          <c:y val="4.4192999497110128E-2"/>
          <c:w val="0.78886404631519846"/>
          <c:h val="0.73506485901860719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8B7-41A6-B6A8-F43259C746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8B7-41A6-B6A8-F43259C746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8B7-41A6-B6A8-F43259C746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8B7-41A6-B6A8-F43259C74615}"/>
              </c:ext>
            </c:extLst>
          </c:dPt>
          <c:dLbls>
            <c:dLbl>
              <c:idx val="0"/>
              <c:layout>
                <c:manualLayout>
                  <c:x val="2.0354347282561067E-2"/>
                  <c:y val="-6.5929943380989758E-2"/>
                </c:manualLayout>
              </c:layout>
              <c:tx>
                <c:rich>
                  <a:bodyPr/>
                  <a:lstStyle/>
                  <a:p>
                    <a:fld id="{0ACCE980-BF2A-4A2F-914B-E921F7E556F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94,12%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84128951467969"/>
                      <c:h val="0.165713931335969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B7-41A6-B6A8-F43259C74615}"/>
                </c:ext>
              </c:extLst>
            </c:dLbl>
            <c:dLbl>
              <c:idx val="1"/>
              <c:layout>
                <c:manualLayout>
                  <c:x val="9.572633499943372E-3"/>
                  <c:y val="-9.2017913086932329E-2"/>
                </c:manualLayout>
              </c:layout>
              <c:tx>
                <c:rich>
                  <a:bodyPr/>
                  <a:lstStyle/>
                  <a:p>
                    <a:fld id="{5D8C7023-BC5A-42AE-80B6-22AD6B57A39B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5,45%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B7-41A6-B6A8-F43259C74615}"/>
                </c:ext>
              </c:extLst>
            </c:dLbl>
            <c:dLbl>
              <c:idx val="2"/>
              <c:layout>
                <c:manualLayout>
                  <c:x val="2.9647148574981897E-2"/>
                  <c:y val="-5.1361104846038008E-2"/>
                </c:manualLayout>
              </c:layout>
              <c:tx>
                <c:rich>
                  <a:bodyPr/>
                  <a:lstStyle/>
                  <a:p>
                    <a:fld id="{48925083-9034-4CB7-BA95-FDFECB97B66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0,08%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92602984449491"/>
                      <c:h val="0.14994387338397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B7-41A6-B6A8-F43259C74615}"/>
                </c:ext>
              </c:extLst>
            </c:dLbl>
            <c:dLbl>
              <c:idx val="3"/>
              <c:layout>
                <c:manualLayout>
                  <c:x val="3.3068495316897303E-2"/>
                  <c:y val="-6.4319723790403627E-2"/>
                </c:manualLayout>
              </c:layout>
              <c:tx>
                <c:rich>
                  <a:bodyPr/>
                  <a:lstStyle/>
                  <a:p>
                    <a:fld id="{A061F41C-565C-483A-9350-BDE1A8A6D8EE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64255201844602"/>
                      <c:h val="0.142928681382236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B7-41A6-B6A8-F43259C74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'Procedimiento '!$B$3:$E$3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'!$B$7:$E$7</c:f>
              <c:numCache>
                <c:formatCode>"€"#,##0.00_);[Red]\("€"#,##0.00\)</c:formatCode>
                <c:ptCount val="4"/>
                <c:pt idx="0">
                  <c:v>44614478.890000001</c:v>
                </c:pt>
                <c:pt idx="1">
                  <c:v>2584991.21</c:v>
                </c:pt>
                <c:pt idx="2">
                  <c:v>36871.07</c:v>
                </c:pt>
                <c:pt idx="3">
                  <c:v>166045.15000000002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B7-41A6-B6A8-F43259C74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98784"/>
        <c:axId val="59000320"/>
        <c:axId val="58685632"/>
      </c:bar3DChart>
      <c:catAx>
        <c:axId val="589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000320"/>
        <c:crosses val="autoZero"/>
        <c:auto val="1"/>
        <c:lblAlgn val="ctr"/>
        <c:lblOffset val="100"/>
        <c:noMultiLvlLbl val="0"/>
      </c:catAx>
      <c:valAx>
        <c:axId val="59000320"/>
        <c:scaling>
          <c:orientation val="minMax"/>
        </c:scaling>
        <c:delete val="0"/>
        <c:axPos val="l"/>
        <c:numFmt formatCode="&quot;€&quot;#,##0.00_);[Red]\(&quot;€&quot;#,##0.00\)" sourceLinked="1"/>
        <c:majorTickMark val="out"/>
        <c:minorTickMark val="none"/>
        <c:tickLblPos val="nextTo"/>
        <c:crossAx val="58998784"/>
        <c:crosses val="autoZero"/>
        <c:crossBetween val="between"/>
      </c:valAx>
      <c:serAx>
        <c:axId val="58685632"/>
        <c:scaling>
          <c:orientation val="minMax"/>
        </c:scaling>
        <c:delete val="1"/>
        <c:axPos val="b"/>
        <c:majorTickMark val="out"/>
        <c:minorTickMark val="none"/>
        <c:tickLblPos val="none"/>
        <c:crossAx val="59000320"/>
        <c:crosses val="autoZero"/>
      </c:ser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4B9-452B-BFF2-8CDE498E361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C4B9-452B-BFF2-8CDE498E361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C4B9-452B-BFF2-8CDE498E361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C4B9-452B-BFF2-8CDE498E361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4B9-452B-BFF2-8CDE498E361C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4B9-452B-BFF2-8CDE498E361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4B9-452B-BFF2-8CDE498E361C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F-C4B9-452B-BFF2-8CDE498E361C}"/>
              </c:ext>
            </c:extLst>
          </c:dPt>
          <c:dLbls>
            <c:dLbl>
              <c:idx val="0"/>
              <c:layout>
                <c:manualLayout>
                  <c:x val="1.94444444444445E-2"/>
                  <c:y val="-9.259259259259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B9-452B-BFF2-8CDE498E361C}"/>
                </c:ext>
              </c:extLst>
            </c:dLbl>
            <c:dLbl>
              <c:idx val="1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B9-452B-BFF2-8CDE498E361C}"/>
                </c:ext>
              </c:extLst>
            </c:dLbl>
            <c:dLbl>
              <c:idx val="2"/>
              <c:layout>
                <c:manualLayout>
                  <c:x val="1.66666666666667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B9-452B-BFF2-8CDE498E361C}"/>
                </c:ext>
              </c:extLst>
            </c:dLbl>
            <c:dLbl>
              <c:idx val="3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B9-452B-BFF2-8CDE498E361C}"/>
                </c:ext>
              </c:extLst>
            </c:dLbl>
            <c:dLbl>
              <c:idx val="4"/>
              <c:layout>
                <c:manualLayout>
                  <c:x val="1.38888888888890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B9-452B-BFF2-8CDE498E361C}"/>
                </c:ext>
              </c:extLst>
            </c:dLbl>
            <c:dLbl>
              <c:idx val="5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B9-452B-BFF2-8CDE498E361C}"/>
                </c:ext>
              </c:extLst>
            </c:dLbl>
            <c:dLbl>
              <c:idx val="6"/>
              <c:layout>
                <c:manualLayout>
                  <c:x val="1.9444444444444445E-2"/>
                  <c:y val="-8.48755627201359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9-452B-BFF2-8CDE498E361C}"/>
                </c:ext>
              </c:extLst>
            </c:dLbl>
            <c:dLbl>
              <c:idx val="7"/>
              <c:layout>
                <c:manualLayout>
                  <c:x val="2.5000000000000001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9-452B-BFF2-8CDE498E3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'Tipo contrato'!$B$5:$B$10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'Tipo contrato'!$C$5:$C$10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42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B9-452B-BFF2-8CDE498E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73920"/>
        <c:axId val="57875456"/>
        <c:axId val="0"/>
      </c:bar3DChart>
      <c:catAx>
        <c:axId val="57873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875456"/>
        <c:crosses val="autoZero"/>
        <c:auto val="0"/>
        <c:lblAlgn val="ctr"/>
        <c:lblOffset val="100"/>
        <c:noMultiLvlLbl val="0"/>
      </c:catAx>
      <c:valAx>
        <c:axId val="578754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578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79082917665597"/>
          <c:y val="0.11597987751531058"/>
          <c:w val="0.59893990523911789"/>
          <c:h val="0.833094196558765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270-4EE1-A514-934FBB051D5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F270-4EE1-A514-934FBB051D5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F270-4EE1-A514-934FBB051D5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F270-4EE1-A514-934FBB051D5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270-4EE1-A514-934FBB051D5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F270-4EE1-A514-934FBB051D56}"/>
              </c:ext>
            </c:extLst>
          </c:dPt>
          <c:dLbls>
            <c:dLbl>
              <c:idx val="0"/>
              <c:layout>
                <c:manualLayout>
                  <c:x val="3.374870197300104E-2"/>
                  <c:y val="-2.12188906800339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70-4EE1-A514-934FBB051D56}"/>
                </c:ext>
              </c:extLst>
            </c:dLbl>
            <c:dLbl>
              <c:idx val="1"/>
              <c:layout>
                <c:manualLayout>
                  <c:x val="3.63447559709242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70-4EE1-A514-934FBB051D56}"/>
                </c:ext>
              </c:extLst>
            </c:dLbl>
            <c:dLbl>
              <c:idx val="2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70-4EE1-A514-934FBB051D56}"/>
                </c:ext>
              </c:extLst>
            </c:dLbl>
            <c:dLbl>
              <c:idx val="3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70-4EE1-A514-934FBB051D56}"/>
                </c:ext>
              </c:extLst>
            </c:dLbl>
            <c:dLbl>
              <c:idx val="4"/>
              <c:layout>
                <c:manualLayout>
                  <c:x val="5.19210799584631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70-4EE1-A514-934FBB051D56}"/>
                </c:ext>
              </c:extLst>
            </c:dLbl>
            <c:dLbl>
              <c:idx val="5"/>
              <c:layout>
                <c:manualLayout>
                  <c:x val="2.0768431983385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70-4EE1-A514-934FBB051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('Tipo contrato'!$B$5,'Tipo contrato'!$B$6:$B$10)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('Tipo contrato'!$D$5,'Tipo contrato'!$D$6:$D$10)</c:f>
              <c:numCache>
                <c:formatCode>"€"#,##0.00_);[Red]\("€"#,##0.00\)</c:formatCode>
                <c:ptCount val="6"/>
                <c:pt idx="0">
                  <c:v>0</c:v>
                </c:pt>
                <c:pt idx="1">
                  <c:v>2554644.8699999996</c:v>
                </c:pt>
                <c:pt idx="2">
                  <c:v>6829581.9099999992</c:v>
                </c:pt>
                <c:pt idx="3">
                  <c:v>618163.65</c:v>
                </c:pt>
                <c:pt idx="4">
                  <c:v>36142249.57</c:v>
                </c:pt>
                <c:pt idx="5">
                  <c:v>1257746.32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70-4EE1-A514-934FBB05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910400"/>
        <c:axId val="57911936"/>
        <c:axId val="0"/>
      </c:bar3DChart>
      <c:catAx>
        <c:axId val="5791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911936"/>
        <c:crosses val="autoZero"/>
        <c:auto val="1"/>
        <c:lblAlgn val="ctr"/>
        <c:lblOffset val="100"/>
        <c:noMultiLvlLbl val="0"/>
      </c:catAx>
      <c:valAx>
        <c:axId val="57911936"/>
        <c:scaling>
          <c:orientation val="minMax"/>
        </c:scaling>
        <c:delete val="0"/>
        <c:axPos val="t"/>
        <c:majorGridlines/>
        <c:numFmt formatCode="&quot;€&quot;#,##0.00_);[Red]\(&quot;€&quot;#,##0.00\)" sourceLinked="1"/>
        <c:majorTickMark val="out"/>
        <c:minorTickMark val="none"/>
        <c:tickLblPos val="nextTo"/>
        <c:crossAx val="5791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689212</xdr:colOff>
      <xdr:row>33</xdr:row>
      <xdr:rowOff>160020</xdr:rowOff>
    </xdr:from>
    <xdr:to>
      <xdr:col>5</xdr:col>
      <xdr:colOff>116006</xdr:colOff>
      <xdr:row>47</xdr:row>
      <xdr:rowOff>95534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944880</xdr:colOff>
      <xdr:row>9</xdr:row>
      <xdr:rowOff>83820</xdr:rowOff>
    </xdr:from>
    <xdr:to>
      <xdr:col>5</xdr:col>
      <xdr:colOff>15240</xdr:colOff>
      <xdr:row>23</xdr:row>
      <xdr:rowOff>163773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13</xdr:row>
      <xdr:rowOff>38100</xdr:rowOff>
    </xdr:from>
    <xdr:to>
      <xdr:col>4</xdr:col>
      <xdr:colOff>670560</xdr:colOff>
      <xdr:row>30</xdr:row>
      <xdr:rowOff>60960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34119</xdr:rowOff>
    </xdr:from>
    <xdr:to>
      <xdr:col>4</xdr:col>
      <xdr:colOff>1173707</xdr:colOff>
      <xdr:row>48</xdr:row>
      <xdr:rowOff>163772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19"/>
  <sheetViews>
    <sheetView workbookViewId="0">
      <pane xSplit="3" ySplit="1" topLeftCell="D105" activePane="bottomRight" state="frozen"/>
      <selection pane="topRight" activeCell="B1" sqref="B1"/>
      <selection pane="bottomLeft" activeCell="A2" sqref="A2"/>
      <selection pane="bottomRight" activeCell="F118" sqref="F118"/>
    </sheetView>
  </sheetViews>
  <sheetFormatPr baseColWidth="10" defaultColWidth="8.69921875" defaultRowHeight="12.4" x14ac:dyDescent="0.3"/>
  <cols>
    <col min="1" max="1" width="8.69921875" style="4"/>
    <col min="2" max="2" width="12.69921875" style="2" customWidth="1"/>
    <col min="3" max="3" width="34.09765625" style="2" customWidth="1"/>
    <col min="4" max="4" width="10.3984375" style="3" customWidth="1"/>
    <col min="5" max="5" width="11.19921875" style="1" customWidth="1"/>
    <col min="6" max="6" width="16.296875" style="2" customWidth="1"/>
    <col min="7" max="16384" width="8.69921875" style="2"/>
  </cols>
  <sheetData>
    <row r="1" spans="1:16368" s="1" customFormat="1" ht="25.25" thickBot="1" x14ac:dyDescent="0.35">
      <c r="B1" s="61" t="s">
        <v>10</v>
      </c>
      <c r="C1" s="61" t="s">
        <v>9</v>
      </c>
      <c r="D1" s="61" t="s">
        <v>8</v>
      </c>
      <c r="E1" s="61" t="s">
        <v>7</v>
      </c>
      <c r="F1" s="62" t="s">
        <v>6</v>
      </c>
    </row>
    <row r="2" spans="1:16368" s="63" customFormat="1" ht="49.45" x14ac:dyDescent="0.3">
      <c r="A2" s="63">
        <v>1</v>
      </c>
      <c r="B2" s="43" t="s">
        <v>35</v>
      </c>
      <c r="C2" s="44" t="s">
        <v>36</v>
      </c>
      <c r="D2" s="45" t="s">
        <v>37</v>
      </c>
      <c r="E2" s="45" t="s">
        <v>0</v>
      </c>
      <c r="F2" s="46">
        <v>123722.5</v>
      </c>
    </row>
    <row r="3" spans="1:16368" s="63" customFormat="1" ht="37.1" x14ac:dyDescent="0.3">
      <c r="A3" s="63">
        <v>1</v>
      </c>
      <c r="B3" s="47" t="s">
        <v>38</v>
      </c>
      <c r="C3" s="48" t="s">
        <v>39</v>
      </c>
      <c r="D3" s="49" t="s">
        <v>37</v>
      </c>
      <c r="E3" s="49" t="s">
        <v>0</v>
      </c>
      <c r="F3" s="50">
        <v>1230000.01</v>
      </c>
    </row>
    <row r="4" spans="1:16368" s="63" customFormat="1" ht="37.1" x14ac:dyDescent="0.3">
      <c r="A4" s="63">
        <v>1</v>
      </c>
      <c r="B4" s="47" t="s">
        <v>40</v>
      </c>
      <c r="C4" s="48" t="s">
        <v>41</v>
      </c>
      <c r="D4" s="49" t="s">
        <v>37</v>
      </c>
      <c r="E4" s="49" t="s">
        <v>0</v>
      </c>
      <c r="F4" s="50">
        <v>56160.21</v>
      </c>
    </row>
    <row r="5" spans="1:16368" s="63" customFormat="1" ht="15.6" customHeight="1" x14ac:dyDescent="0.3">
      <c r="A5" s="123">
        <v>1</v>
      </c>
      <c r="B5" s="124" t="s">
        <v>42</v>
      </c>
      <c r="C5" s="127" t="s">
        <v>43</v>
      </c>
      <c r="D5" s="127" t="s">
        <v>5</v>
      </c>
      <c r="E5" s="127" t="s">
        <v>0</v>
      </c>
      <c r="F5" s="50">
        <v>61468</v>
      </c>
    </row>
    <row r="6" spans="1:16368" s="63" customFormat="1" ht="16.149999999999999" customHeight="1" x14ac:dyDescent="0.3">
      <c r="A6" s="123"/>
      <c r="B6" s="125"/>
      <c r="C6" s="128"/>
      <c r="D6" s="128"/>
      <c r="E6" s="128"/>
      <c r="F6" s="50">
        <v>37026</v>
      </c>
    </row>
    <row r="7" spans="1:16368" s="63" customFormat="1" ht="16.149999999999999" customHeight="1" x14ac:dyDescent="0.3">
      <c r="A7" s="123"/>
      <c r="B7" s="126"/>
      <c r="C7" s="129"/>
      <c r="D7" s="129"/>
      <c r="E7" s="129"/>
      <c r="F7" s="50">
        <v>122036</v>
      </c>
    </row>
    <row r="8" spans="1:16368" s="63" customFormat="1" ht="46.25" customHeight="1" x14ac:dyDescent="0.3">
      <c r="A8" s="63">
        <v>1</v>
      </c>
      <c r="B8" s="47" t="s">
        <v>44</v>
      </c>
      <c r="C8" s="48" t="s">
        <v>45</v>
      </c>
      <c r="D8" s="49" t="s">
        <v>46</v>
      </c>
      <c r="E8" s="49" t="s">
        <v>0</v>
      </c>
      <c r="F8" s="52">
        <v>436644.15</v>
      </c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</row>
    <row r="9" spans="1:16368" s="63" customFormat="1" ht="36" customHeight="1" thickBot="1" x14ac:dyDescent="0.35">
      <c r="A9" s="63">
        <v>1</v>
      </c>
      <c r="B9" s="39" t="s">
        <v>47</v>
      </c>
      <c r="C9" s="53" t="s">
        <v>48</v>
      </c>
      <c r="D9" s="41" t="s">
        <v>49</v>
      </c>
      <c r="E9" s="41" t="s">
        <v>0</v>
      </c>
      <c r="F9" s="42">
        <v>132663.96</v>
      </c>
    </row>
    <row r="10" spans="1:16368" s="63" customFormat="1" ht="25.25" customHeight="1" x14ac:dyDescent="0.3">
      <c r="A10" s="63">
        <v>1</v>
      </c>
      <c r="B10" s="43" t="s">
        <v>50</v>
      </c>
      <c r="C10" s="54" t="s">
        <v>51</v>
      </c>
      <c r="D10" s="45" t="s">
        <v>3</v>
      </c>
      <c r="E10" s="45" t="s">
        <v>0</v>
      </c>
      <c r="F10" s="55">
        <v>106480</v>
      </c>
    </row>
    <row r="11" spans="1:16368" s="63" customFormat="1" ht="35.5" customHeight="1" thickBot="1" x14ac:dyDescent="0.35">
      <c r="A11" s="63">
        <v>1</v>
      </c>
      <c r="B11" s="39" t="s">
        <v>52</v>
      </c>
      <c r="C11" s="53" t="s">
        <v>53</v>
      </c>
      <c r="D11" s="41" t="s">
        <v>3</v>
      </c>
      <c r="E11" s="41" t="s">
        <v>0</v>
      </c>
      <c r="F11" s="56">
        <v>5735118.1799999997</v>
      </c>
    </row>
    <row r="12" spans="1:16368" s="63" customFormat="1" ht="27.4" customHeight="1" x14ac:dyDescent="0.3">
      <c r="A12" s="63">
        <v>1</v>
      </c>
      <c r="B12" s="43" t="s">
        <v>54</v>
      </c>
      <c r="C12" s="57" t="s">
        <v>16</v>
      </c>
      <c r="D12" s="45" t="s">
        <v>4</v>
      </c>
      <c r="E12" s="45" t="s">
        <v>0</v>
      </c>
      <c r="F12" s="55">
        <v>70833</v>
      </c>
    </row>
    <row r="13" spans="1:16368" s="63" customFormat="1" ht="24.2" customHeight="1" x14ac:dyDescent="0.3">
      <c r="A13" s="123">
        <v>1</v>
      </c>
      <c r="B13" s="124" t="s">
        <v>55</v>
      </c>
      <c r="C13" s="138" t="s">
        <v>56</v>
      </c>
      <c r="D13" s="127" t="s">
        <v>4</v>
      </c>
      <c r="E13" s="127" t="s">
        <v>0</v>
      </c>
      <c r="F13" s="50">
        <v>44719.58</v>
      </c>
    </row>
    <row r="14" spans="1:16368" s="63" customFormat="1" ht="25.8" customHeight="1" x14ac:dyDescent="0.3">
      <c r="A14" s="123"/>
      <c r="B14" s="126"/>
      <c r="C14" s="139"/>
      <c r="D14" s="129"/>
      <c r="E14" s="129"/>
      <c r="F14" s="133">
        <v>10491.59</v>
      </c>
    </row>
    <row r="15" spans="1:16368" s="63" customFormat="1" ht="44.1" customHeight="1" thickBot="1" x14ac:dyDescent="0.35">
      <c r="A15" s="63">
        <v>1</v>
      </c>
      <c r="B15" s="39" t="s">
        <v>57</v>
      </c>
      <c r="C15" s="53" t="s">
        <v>58</v>
      </c>
      <c r="D15" s="41" t="s">
        <v>59</v>
      </c>
      <c r="E15" s="41" t="s">
        <v>0</v>
      </c>
      <c r="F15" s="42">
        <v>109672.74</v>
      </c>
    </row>
    <row r="16" spans="1:16368" s="63" customFormat="1" ht="24.75" x14ac:dyDescent="0.3">
      <c r="A16" s="63">
        <v>1</v>
      </c>
      <c r="B16" s="43" t="s">
        <v>60</v>
      </c>
      <c r="C16" s="57" t="s">
        <v>61</v>
      </c>
      <c r="D16" s="45" t="s">
        <v>1</v>
      </c>
      <c r="E16" s="45" t="s">
        <v>0</v>
      </c>
      <c r="F16" s="46">
        <v>169226.59</v>
      </c>
    </row>
    <row r="17" spans="1:6" s="63" customFormat="1" ht="38.15" customHeight="1" x14ac:dyDescent="0.3">
      <c r="A17" s="63">
        <v>1</v>
      </c>
      <c r="B17" s="47" t="s">
        <v>62</v>
      </c>
      <c r="C17" s="48" t="s">
        <v>63</v>
      </c>
      <c r="D17" s="49" t="s">
        <v>1</v>
      </c>
      <c r="E17" s="49" t="s">
        <v>0</v>
      </c>
      <c r="F17" s="52">
        <v>158334.79</v>
      </c>
    </row>
    <row r="18" spans="1:6" s="63" customFormat="1" ht="17.75" customHeight="1" x14ac:dyDescent="0.3">
      <c r="A18" s="123">
        <v>1</v>
      </c>
      <c r="B18" s="124" t="s">
        <v>64</v>
      </c>
      <c r="C18" s="138" t="s">
        <v>65</v>
      </c>
      <c r="D18" s="127" t="s">
        <v>1</v>
      </c>
      <c r="E18" s="127" t="s">
        <v>0</v>
      </c>
      <c r="F18" s="50">
        <v>11029282.720000001</v>
      </c>
    </row>
    <row r="19" spans="1:6" s="63" customFormat="1" ht="17.75" customHeight="1" x14ac:dyDescent="0.3">
      <c r="A19" s="123"/>
      <c r="B19" s="126"/>
      <c r="C19" s="139"/>
      <c r="D19" s="129"/>
      <c r="E19" s="129"/>
      <c r="F19" s="50">
        <v>8605450.6600000001</v>
      </c>
    </row>
    <row r="20" spans="1:6" s="63" customFormat="1" ht="25.8" customHeight="1" x14ac:dyDescent="0.3">
      <c r="A20" s="123">
        <v>1</v>
      </c>
      <c r="B20" s="124" t="s">
        <v>66</v>
      </c>
      <c r="C20" s="138" t="s">
        <v>67</v>
      </c>
      <c r="D20" s="127" t="s">
        <v>1</v>
      </c>
      <c r="E20" s="127" t="s">
        <v>0</v>
      </c>
      <c r="F20" s="50">
        <v>136741.14000000001</v>
      </c>
    </row>
    <row r="21" spans="1:6" s="63" customFormat="1" ht="25.25" customHeight="1" x14ac:dyDescent="0.3">
      <c r="A21" s="123"/>
      <c r="B21" s="126"/>
      <c r="C21" s="139"/>
      <c r="D21" s="129"/>
      <c r="E21" s="129"/>
      <c r="F21" s="50">
        <v>15028.81</v>
      </c>
    </row>
    <row r="22" spans="1:6" s="63" customFormat="1" ht="37.1" x14ac:dyDescent="0.3">
      <c r="A22" s="63">
        <v>1</v>
      </c>
      <c r="B22" s="47" t="s">
        <v>68</v>
      </c>
      <c r="C22" s="51" t="s">
        <v>69</v>
      </c>
      <c r="D22" s="49" t="s">
        <v>1</v>
      </c>
      <c r="E22" s="49" t="s">
        <v>0</v>
      </c>
      <c r="F22" s="50">
        <v>3300000</v>
      </c>
    </row>
    <row r="23" spans="1:6" s="63" customFormat="1" ht="24.75" x14ac:dyDescent="0.3">
      <c r="A23" s="63">
        <v>1</v>
      </c>
      <c r="B23" s="47" t="s">
        <v>70</v>
      </c>
      <c r="C23" s="51" t="s">
        <v>71</v>
      </c>
      <c r="D23" s="49" t="s">
        <v>1</v>
      </c>
      <c r="E23" s="49" t="s">
        <v>0</v>
      </c>
      <c r="F23" s="50">
        <v>193648</v>
      </c>
    </row>
    <row r="24" spans="1:6" s="63" customFormat="1" ht="37.1" x14ac:dyDescent="0.3">
      <c r="A24" s="63">
        <v>1</v>
      </c>
      <c r="B24" s="47" t="s">
        <v>72</v>
      </c>
      <c r="C24" s="51" t="s">
        <v>73</v>
      </c>
      <c r="D24" s="49" t="s">
        <v>1</v>
      </c>
      <c r="E24" s="49" t="s">
        <v>0</v>
      </c>
      <c r="F24" s="50">
        <v>1951821.96</v>
      </c>
    </row>
    <row r="25" spans="1:6" s="63" customFormat="1" ht="24.75" x14ac:dyDescent="0.3">
      <c r="A25" s="63">
        <v>1</v>
      </c>
      <c r="B25" s="47" t="s">
        <v>74</v>
      </c>
      <c r="C25" s="51" t="s">
        <v>75</v>
      </c>
      <c r="D25" s="49" t="s">
        <v>1</v>
      </c>
      <c r="E25" s="49" t="s">
        <v>0</v>
      </c>
      <c r="F25" s="50">
        <v>612989.11</v>
      </c>
    </row>
    <row r="26" spans="1:6" s="63" customFormat="1" ht="37.65" customHeight="1" x14ac:dyDescent="0.3">
      <c r="A26" s="63">
        <v>1</v>
      </c>
      <c r="B26" s="47" t="s">
        <v>76</v>
      </c>
      <c r="C26" s="48" t="s">
        <v>77</v>
      </c>
      <c r="D26" s="49" t="s">
        <v>1</v>
      </c>
      <c r="E26" s="49" t="s">
        <v>0</v>
      </c>
      <c r="F26" s="50">
        <v>786845.52</v>
      </c>
    </row>
    <row r="27" spans="1:6" s="63" customFormat="1" ht="37.1" x14ac:dyDescent="0.3">
      <c r="A27" s="63">
        <v>1</v>
      </c>
      <c r="B27" s="47" t="s">
        <v>78</v>
      </c>
      <c r="C27" s="48" t="s">
        <v>79</v>
      </c>
      <c r="D27" s="49" t="s">
        <v>1</v>
      </c>
      <c r="E27" s="49" t="s">
        <v>0</v>
      </c>
      <c r="F27" s="50">
        <v>6307869.1500000004</v>
      </c>
    </row>
    <row r="28" spans="1:6" s="63" customFormat="1" ht="23.1" customHeight="1" x14ac:dyDescent="0.3">
      <c r="A28" s="63">
        <v>1</v>
      </c>
      <c r="B28" s="47" t="s">
        <v>80</v>
      </c>
      <c r="C28" s="48" t="s">
        <v>81</v>
      </c>
      <c r="D28" s="49" t="s">
        <v>1</v>
      </c>
      <c r="E28" s="49" t="s">
        <v>0</v>
      </c>
      <c r="F28" s="50">
        <v>183252.08</v>
      </c>
    </row>
    <row r="29" spans="1:6" s="63" customFormat="1" ht="25.25" customHeight="1" x14ac:dyDescent="0.3">
      <c r="A29" s="63">
        <v>1</v>
      </c>
      <c r="B29" s="47" t="s">
        <v>82</v>
      </c>
      <c r="C29" s="48" t="s">
        <v>83</v>
      </c>
      <c r="D29" s="49" t="s">
        <v>1</v>
      </c>
      <c r="E29" s="49" t="s">
        <v>0</v>
      </c>
      <c r="F29" s="52">
        <v>86992.79</v>
      </c>
    </row>
    <row r="30" spans="1:6" s="63" customFormat="1" ht="25.8" customHeight="1" x14ac:dyDescent="0.3">
      <c r="A30" s="123">
        <v>1</v>
      </c>
      <c r="B30" s="124" t="s">
        <v>84</v>
      </c>
      <c r="C30" s="138" t="s">
        <v>85</v>
      </c>
      <c r="D30" s="127" t="s">
        <v>1</v>
      </c>
      <c r="E30" s="127" t="s">
        <v>0</v>
      </c>
      <c r="F30" s="50">
        <v>174229.49</v>
      </c>
    </row>
    <row r="31" spans="1:6" s="63" customFormat="1" ht="22.05" customHeight="1" x14ac:dyDescent="0.3">
      <c r="A31" s="123"/>
      <c r="B31" s="126"/>
      <c r="C31" s="139"/>
      <c r="D31" s="129"/>
      <c r="E31" s="129"/>
      <c r="F31" s="50">
        <v>38590.17</v>
      </c>
    </row>
    <row r="32" spans="1:6" s="63" customFormat="1" ht="24.75" x14ac:dyDescent="0.3">
      <c r="A32" s="63">
        <v>1</v>
      </c>
      <c r="B32" s="47" t="s">
        <v>86</v>
      </c>
      <c r="C32" s="48" t="s">
        <v>87</v>
      </c>
      <c r="D32" s="49" t="s">
        <v>1</v>
      </c>
      <c r="E32" s="49" t="s">
        <v>0</v>
      </c>
      <c r="F32" s="50">
        <v>395137.6</v>
      </c>
    </row>
    <row r="33" spans="1:6" s="63" customFormat="1" ht="30.1" customHeight="1" x14ac:dyDescent="0.3">
      <c r="A33" s="123">
        <v>1</v>
      </c>
      <c r="B33" s="124" t="s">
        <v>88</v>
      </c>
      <c r="C33" s="138" t="s">
        <v>89</v>
      </c>
      <c r="D33" s="127" t="s">
        <v>1</v>
      </c>
      <c r="E33" s="127" t="s">
        <v>0</v>
      </c>
      <c r="F33" s="50">
        <v>122941.4</v>
      </c>
    </row>
    <row r="34" spans="1:6" s="63" customFormat="1" ht="25.8" customHeight="1" x14ac:dyDescent="0.3">
      <c r="A34" s="123"/>
      <c r="B34" s="126"/>
      <c r="C34" s="139"/>
      <c r="D34" s="129"/>
      <c r="E34" s="129"/>
      <c r="F34" s="50">
        <v>39325</v>
      </c>
    </row>
    <row r="35" spans="1:6" s="63" customFormat="1" ht="86.55" x14ac:dyDescent="0.3">
      <c r="A35" s="63">
        <v>1</v>
      </c>
      <c r="B35" s="47" t="s">
        <v>90</v>
      </c>
      <c r="C35" s="48" t="s">
        <v>91</v>
      </c>
      <c r="D35" s="49" t="s">
        <v>1</v>
      </c>
      <c r="E35" s="49" t="s">
        <v>0</v>
      </c>
      <c r="F35" s="50">
        <v>14743.32</v>
      </c>
    </row>
    <row r="36" spans="1:6" s="63" customFormat="1" ht="61.8" customHeight="1" x14ac:dyDescent="0.3">
      <c r="A36" s="63">
        <v>1</v>
      </c>
      <c r="B36" s="47" t="s">
        <v>92</v>
      </c>
      <c r="C36" s="48" t="s">
        <v>93</v>
      </c>
      <c r="D36" s="49" t="s">
        <v>1</v>
      </c>
      <c r="E36" s="49" t="s">
        <v>0</v>
      </c>
      <c r="F36" s="50" t="s">
        <v>94</v>
      </c>
    </row>
    <row r="37" spans="1:6" s="63" customFormat="1" ht="19.899999999999999" customHeight="1" x14ac:dyDescent="0.3">
      <c r="A37" s="123">
        <v>1</v>
      </c>
      <c r="B37" s="124" t="s">
        <v>95</v>
      </c>
      <c r="C37" s="138" t="s">
        <v>96</v>
      </c>
      <c r="D37" s="127" t="s">
        <v>1</v>
      </c>
      <c r="E37" s="127" t="s">
        <v>0</v>
      </c>
      <c r="F37" s="50">
        <v>107508.5</v>
      </c>
    </row>
    <row r="38" spans="1:6" s="63" customFormat="1" ht="22.05" customHeight="1" x14ac:dyDescent="0.3">
      <c r="A38" s="123"/>
      <c r="B38" s="126"/>
      <c r="C38" s="139"/>
      <c r="D38" s="129"/>
      <c r="E38" s="129"/>
      <c r="F38" s="50">
        <v>24444.42</v>
      </c>
    </row>
    <row r="39" spans="1:6" s="63" customFormat="1" ht="33.35" customHeight="1" x14ac:dyDescent="0.3">
      <c r="A39" s="123">
        <v>1</v>
      </c>
      <c r="B39" s="124" t="s">
        <v>97</v>
      </c>
      <c r="C39" s="138" t="s">
        <v>98</v>
      </c>
      <c r="D39" s="127" t="s">
        <v>1</v>
      </c>
      <c r="E39" s="127" t="s">
        <v>0</v>
      </c>
      <c r="F39" s="50">
        <v>10588</v>
      </c>
    </row>
    <row r="40" spans="1:6" s="63" customFormat="1" ht="30.1" customHeight="1" x14ac:dyDescent="0.3">
      <c r="A40" s="123"/>
      <c r="B40" s="126"/>
      <c r="C40" s="139"/>
      <c r="D40" s="129"/>
      <c r="E40" s="129"/>
      <c r="F40" s="50">
        <v>12811.48</v>
      </c>
    </row>
    <row r="41" spans="1:6" s="63" customFormat="1" ht="72.55" customHeight="1" x14ac:dyDescent="0.3">
      <c r="A41" s="63">
        <v>1</v>
      </c>
      <c r="B41" s="47" t="s">
        <v>99</v>
      </c>
      <c r="C41" s="48" t="s">
        <v>100</v>
      </c>
      <c r="D41" s="49" t="s">
        <v>1</v>
      </c>
      <c r="E41" s="49" t="s">
        <v>0</v>
      </c>
      <c r="F41" s="50">
        <v>214889.89</v>
      </c>
    </row>
    <row r="42" spans="1:6" s="63" customFormat="1" ht="48.4" customHeight="1" x14ac:dyDescent="0.3">
      <c r="A42" s="63">
        <v>1</v>
      </c>
      <c r="B42" s="47" t="s">
        <v>101</v>
      </c>
      <c r="C42" s="48" t="s">
        <v>102</v>
      </c>
      <c r="D42" s="49" t="s">
        <v>1</v>
      </c>
      <c r="E42" s="49" t="s">
        <v>0</v>
      </c>
      <c r="F42" s="50">
        <v>205521.28</v>
      </c>
    </row>
    <row r="43" spans="1:6" s="63" customFormat="1" ht="33.35" customHeight="1" thickBot="1" x14ac:dyDescent="0.35">
      <c r="A43" s="63">
        <v>1</v>
      </c>
      <c r="B43" s="39" t="s">
        <v>103</v>
      </c>
      <c r="C43" s="53" t="s">
        <v>104</v>
      </c>
      <c r="D43" s="41" t="s">
        <v>1</v>
      </c>
      <c r="E43" s="41" t="s">
        <v>0</v>
      </c>
      <c r="F43" s="42">
        <v>288014.46000000002</v>
      </c>
    </row>
    <row r="44" spans="1:6" s="63" customFormat="1" x14ac:dyDescent="0.3">
      <c r="A44" s="123">
        <v>1</v>
      </c>
      <c r="B44" s="141" t="s">
        <v>105</v>
      </c>
      <c r="C44" s="142" t="s">
        <v>106</v>
      </c>
      <c r="D44" s="143" t="s">
        <v>11</v>
      </c>
      <c r="E44" s="143" t="s">
        <v>0</v>
      </c>
      <c r="F44" s="46">
        <v>58980.88</v>
      </c>
    </row>
    <row r="45" spans="1:6" s="63" customFormat="1" x14ac:dyDescent="0.3">
      <c r="A45" s="123"/>
      <c r="B45" s="126"/>
      <c r="C45" s="139"/>
      <c r="D45" s="129"/>
      <c r="E45" s="129"/>
      <c r="F45" s="38">
        <v>27597.4</v>
      </c>
    </row>
    <row r="46" spans="1:6" s="63" customFormat="1" ht="61.25" customHeight="1" x14ac:dyDescent="0.3">
      <c r="A46" s="63">
        <v>1</v>
      </c>
      <c r="B46" s="47" t="s">
        <v>107</v>
      </c>
      <c r="C46" s="51" t="s">
        <v>108</v>
      </c>
      <c r="D46" s="49" t="s">
        <v>11</v>
      </c>
      <c r="E46" s="49" t="s">
        <v>0</v>
      </c>
      <c r="F46" s="50">
        <v>786929.04</v>
      </c>
    </row>
    <row r="47" spans="1:6" s="63" customFormat="1" ht="15.6" customHeight="1" thickBot="1" x14ac:dyDescent="0.35">
      <c r="A47" s="123">
        <v>1</v>
      </c>
      <c r="B47" s="124" t="s">
        <v>109</v>
      </c>
      <c r="C47" s="138" t="s">
        <v>110</v>
      </c>
      <c r="D47" s="127" t="s">
        <v>11</v>
      </c>
      <c r="E47" s="127" t="s">
        <v>0</v>
      </c>
      <c r="F47" s="42">
        <v>36718</v>
      </c>
    </row>
    <row r="48" spans="1:6" s="63" customFormat="1" ht="13.45" customHeight="1" thickBot="1" x14ac:dyDescent="0.35">
      <c r="A48" s="123"/>
      <c r="B48" s="125"/>
      <c r="C48" s="149"/>
      <c r="D48" s="128"/>
      <c r="E48" s="128"/>
      <c r="F48" s="147">
        <v>2563</v>
      </c>
    </row>
    <row r="49" spans="1:6" s="63" customFormat="1" ht="14" customHeight="1" thickBot="1" x14ac:dyDescent="0.35">
      <c r="A49" s="123"/>
      <c r="B49" s="148"/>
      <c r="C49" s="150"/>
      <c r="D49" s="151"/>
      <c r="E49" s="151"/>
      <c r="F49" s="147">
        <v>9625</v>
      </c>
    </row>
    <row r="50" spans="1:6" s="63" customFormat="1" ht="16.7" customHeight="1" thickBot="1" x14ac:dyDescent="0.35">
      <c r="A50" s="136">
        <f>SUM(A2:A49)</f>
        <v>36</v>
      </c>
      <c r="B50" s="144"/>
      <c r="C50" s="145"/>
      <c r="D50" s="146"/>
      <c r="E50" s="146"/>
      <c r="F50" s="152">
        <f>SUM(F2:F49)</f>
        <v>44385677.57</v>
      </c>
    </row>
    <row r="51" spans="1:6" s="63" customFormat="1" ht="50" thickBot="1" x14ac:dyDescent="0.35">
      <c r="A51" s="63">
        <v>1</v>
      </c>
      <c r="B51" s="106" t="s">
        <v>187</v>
      </c>
      <c r="C51" s="109" t="s">
        <v>188</v>
      </c>
      <c r="D51" s="114" t="s">
        <v>121</v>
      </c>
      <c r="E51" s="114" t="s">
        <v>0</v>
      </c>
      <c r="F51" s="117">
        <v>103939</v>
      </c>
    </row>
    <row r="52" spans="1:6" s="63" customFormat="1" ht="34.950000000000003" customHeight="1" x14ac:dyDescent="0.3">
      <c r="A52" s="123">
        <v>1</v>
      </c>
      <c r="B52" s="157" t="s">
        <v>189</v>
      </c>
      <c r="C52" s="158" t="s">
        <v>190</v>
      </c>
      <c r="D52" s="160" t="s">
        <v>1</v>
      </c>
      <c r="E52" s="160" t="s">
        <v>0</v>
      </c>
      <c r="F52" s="121">
        <v>58443</v>
      </c>
    </row>
    <row r="53" spans="1:6" s="63" customFormat="1" ht="29.55" customHeight="1" x14ac:dyDescent="0.3">
      <c r="A53" s="123"/>
      <c r="B53" s="155"/>
      <c r="C53" s="159"/>
      <c r="D53" s="161"/>
      <c r="E53" s="161"/>
      <c r="F53" s="153">
        <v>5445</v>
      </c>
    </row>
    <row r="54" spans="1:6" s="63" customFormat="1" ht="40.85" customHeight="1" x14ac:dyDescent="0.3">
      <c r="A54" s="63">
        <v>1</v>
      </c>
      <c r="B54" s="108" t="s">
        <v>191</v>
      </c>
      <c r="C54" s="111" t="s">
        <v>192</v>
      </c>
      <c r="D54" s="116" t="s">
        <v>1</v>
      </c>
      <c r="E54" s="116" t="s">
        <v>0</v>
      </c>
      <c r="F54" s="122">
        <v>60974.32</v>
      </c>
    </row>
    <row r="55" spans="1:6" s="162" customFormat="1" ht="15.6" customHeight="1" x14ac:dyDescent="0.3">
      <c r="A55" s="164">
        <f>SUM(A51:A54)</f>
        <v>3</v>
      </c>
      <c r="B55" s="47"/>
      <c r="C55" s="163"/>
      <c r="D55" s="49"/>
      <c r="E55" s="49"/>
      <c r="F55" s="165">
        <f>SUM(F51:F54)</f>
        <v>228801.32</v>
      </c>
    </row>
    <row r="56" spans="1:6" s="63" customFormat="1" ht="27.4" customHeight="1" x14ac:dyDescent="0.3">
      <c r="A56" s="63">
        <v>1</v>
      </c>
      <c r="B56" s="47" t="s">
        <v>111</v>
      </c>
      <c r="C56" s="51" t="s">
        <v>112</v>
      </c>
      <c r="D56" s="49" t="s">
        <v>14</v>
      </c>
      <c r="E56" s="49" t="s">
        <v>2</v>
      </c>
      <c r="F56" s="50"/>
    </row>
    <row r="57" spans="1:6" s="63" customFormat="1" ht="37.65" thickBot="1" x14ac:dyDescent="0.35">
      <c r="A57" s="63">
        <v>1</v>
      </c>
      <c r="B57" s="39" t="s">
        <v>113</v>
      </c>
      <c r="C57" s="53" t="s">
        <v>114</v>
      </c>
      <c r="D57" s="41" t="s">
        <v>115</v>
      </c>
      <c r="E57" s="41" t="s">
        <v>2</v>
      </c>
      <c r="F57" s="42">
        <v>106150</v>
      </c>
    </row>
    <row r="58" spans="1:6" s="63" customFormat="1" ht="37.1" x14ac:dyDescent="0.3">
      <c r="A58" s="63">
        <v>1</v>
      </c>
      <c r="B58" s="43" t="s">
        <v>116</v>
      </c>
      <c r="C58" s="44" t="s">
        <v>117</v>
      </c>
      <c r="D58" s="45" t="s">
        <v>118</v>
      </c>
      <c r="E58" s="45" t="s">
        <v>2</v>
      </c>
      <c r="F58" s="46">
        <v>70593.429999999993</v>
      </c>
    </row>
    <row r="59" spans="1:6" s="63" customFormat="1" ht="32.25" customHeight="1" x14ac:dyDescent="0.3">
      <c r="A59" s="63">
        <v>1</v>
      </c>
      <c r="B59" s="47" t="s">
        <v>119</v>
      </c>
      <c r="C59" s="48" t="s">
        <v>120</v>
      </c>
      <c r="D59" s="49" t="s">
        <v>121</v>
      </c>
      <c r="E59" s="49" t="s">
        <v>2</v>
      </c>
      <c r="F59" s="50">
        <v>13818.2</v>
      </c>
    </row>
    <row r="60" spans="1:6" s="63" customFormat="1" ht="37.1" customHeight="1" thickBot="1" x14ac:dyDescent="0.35">
      <c r="A60" s="63">
        <v>1</v>
      </c>
      <c r="B60" s="39" t="s">
        <v>122</v>
      </c>
      <c r="C60" s="53" t="s">
        <v>123</v>
      </c>
      <c r="D60" s="41" t="s">
        <v>5</v>
      </c>
      <c r="E60" s="41" t="s">
        <v>2</v>
      </c>
      <c r="F60" s="42">
        <v>60423.41</v>
      </c>
    </row>
    <row r="61" spans="1:6" s="63" customFormat="1" ht="32.25" customHeight="1" x14ac:dyDescent="0.3">
      <c r="A61" s="63">
        <v>1</v>
      </c>
      <c r="B61" s="43" t="s">
        <v>124</v>
      </c>
      <c r="C61" s="57" t="s">
        <v>125</v>
      </c>
      <c r="D61" s="45" t="s">
        <v>3</v>
      </c>
      <c r="E61" s="45" t="s">
        <v>2</v>
      </c>
      <c r="F61" s="55">
        <v>648177.89</v>
      </c>
    </row>
    <row r="62" spans="1:6" s="63" customFormat="1" ht="29.05" customHeight="1" x14ac:dyDescent="0.3">
      <c r="A62" s="63">
        <v>1</v>
      </c>
      <c r="B62" s="47" t="s">
        <v>126</v>
      </c>
      <c r="C62" s="48" t="s">
        <v>127</v>
      </c>
      <c r="D62" s="49" t="s">
        <v>3</v>
      </c>
      <c r="E62" s="49" t="s">
        <v>2</v>
      </c>
      <c r="F62" s="52">
        <v>49310</v>
      </c>
    </row>
    <row r="63" spans="1:6" s="63" customFormat="1" ht="34.4" customHeight="1" x14ac:dyDescent="0.3">
      <c r="A63" s="63">
        <v>1</v>
      </c>
      <c r="B63" s="47" t="s">
        <v>128</v>
      </c>
      <c r="C63" s="48" t="s">
        <v>129</v>
      </c>
      <c r="D63" s="49" t="s">
        <v>3</v>
      </c>
      <c r="E63" s="49" t="s">
        <v>2</v>
      </c>
      <c r="F63" s="50">
        <v>290495.84000000003</v>
      </c>
    </row>
    <row r="64" spans="1:6" s="63" customFormat="1" ht="38.700000000000003" customHeight="1" x14ac:dyDescent="0.3">
      <c r="A64" s="123">
        <v>1</v>
      </c>
      <c r="B64" s="124" t="s">
        <v>130</v>
      </c>
      <c r="C64" s="127" t="s">
        <v>131</v>
      </c>
      <c r="D64" s="127" t="s">
        <v>4</v>
      </c>
      <c r="E64" s="127" t="s">
        <v>2</v>
      </c>
      <c r="F64" s="50">
        <v>57659</v>
      </c>
    </row>
    <row r="65" spans="1:6" s="63" customFormat="1" x14ac:dyDescent="0.3">
      <c r="A65" s="123"/>
      <c r="B65" s="126"/>
      <c r="C65" s="129"/>
      <c r="D65" s="129"/>
      <c r="E65" s="129"/>
      <c r="F65" s="133">
        <v>7952.9</v>
      </c>
    </row>
    <row r="66" spans="1:6" s="63" customFormat="1" ht="46.25" customHeight="1" thickBot="1" x14ac:dyDescent="0.35">
      <c r="A66" s="63">
        <v>1</v>
      </c>
      <c r="B66" s="39" t="s">
        <v>132</v>
      </c>
      <c r="C66" s="40" t="s">
        <v>133</v>
      </c>
      <c r="D66" s="41" t="s">
        <v>4</v>
      </c>
      <c r="E66" s="41" t="s">
        <v>2</v>
      </c>
      <c r="F66" s="42">
        <v>38719.480000000003</v>
      </c>
    </row>
    <row r="67" spans="1:6" s="63" customFormat="1" ht="41.95" customHeight="1" x14ac:dyDescent="0.3">
      <c r="A67" s="63">
        <v>1</v>
      </c>
      <c r="B67" s="43" t="s">
        <v>134</v>
      </c>
      <c r="C67" s="44" t="s">
        <v>135</v>
      </c>
      <c r="D67" s="45" t="s">
        <v>4</v>
      </c>
      <c r="E67" s="45" t="s">
        <v>2</v>
      </c>
      <c r="F67" s="46">
        <v>99525.85</v>
      </c>
    </row>
    <row r="68" spans="1:6" s="63" customFormat="1" ht="23.1" customHeight="1" x14ac:dyDescent="0.3">
      <c r="A68" s="123">
        <v>1</v>
      </c>
      <c r="B68" s="124" t="s">
        <v>136</v>
      </c>
      <c r="C68" s="138" t="s">
        <v>17</v>
      </c>
      <c r="D68" s="127" t="s">
        <v>4</v>
      </c>
      <c r="E68" s="127" t="s">
        <v>2</v>
      </c>
      <c r="F68" s="50">
        <v>53247.15</v>
      </c>
    </row>
    <row r="69" spans="1:6" s="63" customFormat="1" ht="20.95" customHeight="1" x14ac:dyDescent="0.3">
      <c r="A69" s="123"/>
      <c r="B69" s="126"/>
      <c r="C69" s="139"/>
      <c r="D69" s="129"/>
      <c r="E69" s="129"/>
      <c r="F69" s="50">
        <v>5978.29</v>
      </c>
    </row>
    <row r="70" spans="1:6" s="63" customFormat="1" ht="20.45" customHeight="1" x14ac:dyDescent="0.3">
      <c r="A70" s="123">
        <v>1</v>
      </c>
      <c r="B70" s="124" t="s">
        <v>137</v>
      </c>
      <c r="C70" s="138" t="s">
        <v>138</v>
      </c>
      <c r="D70" s="127" t="s">
        <v>59</v>
      </c>
      <c r="E70" s="127" t="s">
        <v>2</v>
      </c>
      <c r="F70" s="50">
        <v>44937.2</v>
      </c>
    </row>
    <row r="71" spans="1:6" s="63" customFormat="1" ht="14" customHeight="1" x14ac:dyDescent="0.3">
      <c r="A71" s="123"/>
      <c r="B71" s="126"/>
      <c r="C71" s="139"/>
      <c r="D71" s="129"/>
      <c r="E71" s="129"/>
      <c r="F71" s="50">
        <v>6624.52</v>
      </c>
    </row>
    <row r="72" spans="1:6" s="63" customFormat="1" ht="34.950000000000003" customHeight="1" x14ac:dyDescent="0.3">
      <c r="A72" s="63">
        <v>1</v>
      </c>
      <c r="B72" s="47" t="s">
        <v>139</v>
      </c>
      <c r="C72" s="51" t="s">
        <v>140</v>
      </c>
      <c r="D72" s="49" t="s">
        <v>1</v>
      </c>
      <c r="E72" s="49" t="s">
        <v>2</v>
      </c>
      <c r="F72" s="52">
        <v>22627</v>
      </c>
    </row>
    <row r="73" spans="1:6" s="63" customFormat="1" ht="20.45" customHeight="1" x14ac:dyDescent="0.3">
      <c r="A73" s="123">
        <v>1</v>
      </c>
      <c r="B73" s="124" t="s">
        <v>141</v>
      </c>
      <c r="C73" s="127" t="s">
        <v>142</v>
      </c>
      <c r="D73" s="127" t="s">
        <v>1</v>
      </c>
      <c r="E73" s="127" t="s">
        <v>2</v>
      </c>
      <c r="F73" s="50">
        <v>19008</v>
      </c>
    </row>
    <row r="74" spans="1:6" s="63" customFormat="1" ht="17.75" customHeight="1" x14ac:dyDescent="0.3">
      <c r="A74" s="123"/>
      <c r="B74" s="125"/>
      <c r="C74" s="128"/>
      <c r="D74" s="128"/>
      <c r="E74" s="128"/>
      <c r="F74" s="50">
        <v>41065</v>
      </c>
    </row>
    <row r="75" spans="1:6" s="63" customFormat="1" ht="18.3" customHeight="1" x14ac:dyDescent="0.3">
      <c r="A75" s="123"/>
      <c r="B75" s="126"/>
      <c r="C75" s="129"/>
      <c r="D75" s="129"/>
      <c r="E75" s="129"/>
      <c r="F75" s="50">
        <v>24655.4</v>
      </c>
    </row>
    <row r="76" spans="1:6" s="63" customFormat="1" ht="37.1" x14ac:dyDescent="0.3">
      <c r="A76" s="63">
        <v>1</v>
      </c>
      <c r="B76" s="47" t="s">
        <v>143</v>
      </c>
      <c r="C76" s="48" t="s">
        <v>144</v>
      </c>
      <c r="D76" s="49" t="s">
        <v>1</v>
      </c>
      <c r="E76" s="49" t="s">
        <v>2</v>
      </c>
      <c r="F76" s="50">
        <v>102872.32000000001</v>
      </c>
    </row>
    <row r="77" spans="1:6" s="63" customFormat="1" ht="14.55" customHeight="1" x14ac:dyDescent="0.3">
      <c r="A77" s="123">
        <v>1</v>
      </c>
      <c r="B77" s="124" t="s">
        <v>145</v>
      </c>
      <c r="C77" s="138" t="s">
        <v>146</v>
      </c>
      <c r="D77" s="127" t="s">
        <v>1</v>
      </c>
      <c r="E77" s="127" t="s">
        <v>2</v>
      </c>
      <c r="F77" s="50">
        <v>30400</v>
      </c>
    </row>
    <row r="78" spans="1:6" s="63" customFormat="1" x14ac:dyDescent="0.3">
      <c r="A78" s="123"/>
      <c r="B78" s="125"/>
      <c r="C78" s="149"/>
      <c r="D78" s="128"/>
      <c r="E78" s="128"/>
      <c r="F78" s="50">
        <v>22200</v>
      </c>
    </row>
    <row r="79" spans="1:6" s="63" customFormat="1" x14ac:dyDescent="0.3">
      <c r="A79" s="123"/>
      <c r="B79" s="125"/>
      <c r="C79" s="149"/>
      <c r="D79" s="128"/>
      <c r="E79" s="128"/>
      <c r="F79" s="50">
        <v>29925</v>
      </c>
    </row>
    <row r="80" spans="1:6" s="63" customFormat="1" x14ac:dyDescent="0.3">
      <c r="A80" s="123"/>
      <c r="B80" s="126"/>
      <c r="C80" s="139"/>
      <c r="D80" s="129"/>
      <c r="E80" s="129"/>
      <c r="F80" s="50">
        <v>9750</v>
      </c>
    </row>
    <row r="81" spans="1:6" s="63" customFormat="1" ht="61.8" x14ac:dyDescent="0.3">
      <c r="A81" s="63">
        <v>1</v>
      </c>
      <c r="B81" s="47" t="s">
        <v>147</v>
      </c>
      <c r="C81" s="48" t="s">
        <v>148</v>
      </c>
      <c r="D81" s="49" t="s">
        <v>1</v>
      </c>
      <c r="E81" s="49" t="s">
        <v>2</v>
      </c>
      <c r="F81" s="50">
        <v>55478.51</v>
      </c>
    </row>
    <row r="82" spans="1:6" s="63" customFormat="1" ht="24.75" x14ac:dyDescent="0.3">
      <c r="A82" s="63">
        <v>1</v>
      </c>
      <c r="B82" s="47" t="s">
        <v>149</v>
      </c>
      <c r="C82" s="48" t="s">
        <v>150</v>
      </c>
      <c r="D82" s="49" t="s">
        <v>1</v>
      </c>
      <c r="E82" s="49" t="s">
        <v>2</v>
      </c>
      <c r="F82" s="50">
        <v>59758.400000000001</v>
      </c>
    </row>
    <row r="83" spans="1:6" s="63" customFormat="1" ht="29.05" customHeight="1" x14ac:dyDescent="0.3">
      <c r="A83" s="63">
        <v>1</v>
      </c>
      <c r="B83" s="47" t="s">
        <v>151</v>
      </c>
      <c r="C83" s="48" t="s">
        <v>152</v>
      </c>
      <c r="D83" s="49" t="s">
        <v>1</v>
      </c>
      <c r="E83" s="49" t="s">
        <v>2</v>
      </c>
      <c r="F83" s="50">
        <v>49545.1</v>
      </c>
    </row>
    <row r="84" spans="1:6" s="63" customFormat="1" ht="37.1" x14ac:dyDescent="0.3">
      <c r="A84" s="63">
        <v>1</v>
      </c>
      <c r="B84" s="47" t="s">
        <v>153</v>
      </c>
      <c r="C84" s="48" t="s">
        <v>154</v>
      </c>
      <c r="D84" s="49" t="s">
        <v>1</v>
      </c>
      <c r="E84" s="49" t="s">
        <v>2</v>
      </c>
      <c r="F84" s="50">
        <v>49852</v>
      </c>
    </row>
    <row r="85" spans="1:6" s="63" customFormat="1" ht="14" customHeight="1" thickBot="1" x14ac:dyDescent="0.35">
      <c r="A85" s="123">
        <v>1</v>
      </c>
      <c r="B85" s="124" t="s">
        <v>155</v>
      </c>
      <c r="C85" s="138" t="s">
        <v>156</v>
      </c>
      <c r="D85" s="127" t="s">
        <v>1</v>
      </c>
      <c r="E85" s="127" t="s">
        <v>2</v>
      </c>
      <c r="F85" s="42">
        <v>24747</v>
      </c>
    </row>
    <row r="86" spans="1:6" s="63" customFormat="1" ht="16.149999999999999" customHeight="1" x14ac:dyDescent="0.3">
      <c r="A86" s="123"/>
      <c r="B86" s="125"/>
      <c r="C86" s="149"/>
      <c r="D86" s="128"/>
      <c r="E86" s="128"/>
      <c r="F86" s="137">
        <v>20255.400000000001</v>
      </c>
    </row>
    <row r="87" spans="1:6" s="63" customFormat="1" ht="12.4" customHeight="1" thickBot="1" x14ac:dyDescent="0.35">
      <c r="A87" s="123"/>
      <c r="B87" s="148"/>
      <c r="C87" s="150"/>
      <c r="D87" s="151"/>
      <c r="E87" s="151"/>
      <c r="F87" s="137">
        <v>13164.8</v>
      </c>
    </row>
    <row r="88" spans="1:6" s="63" customFormat="1" ht="25.25" customHeight="1" x14ac:dyDescent="0.3">
      <c r="A88" s="63">
        <v>1</v>
      </c>
      <c r="B88" s="43" t="s">
        <v>157</v>
      </c>
      <c r="C88" s="44" t="s">
        <v>158</v>
      </c>
      <c r="D88" s="45" t="s">
        <v>1</v>
      </c>
      <c r="E88" s="45" t="s">
        <v>2</v>
      </c>
      <c r="F88" s="46">
        <v>24805</v>
      </c>
    </row>
    <row r="89" spans="1:6" s="63" customFormat="1" ht="36" customHeight="1" x14ac:dyDescent="0.3">
      <c r="A89" s="63">
        <v>1</v>
      </c>
      <c r="B89" s="47" t="s">
        <v>159</v>
      </c>
      <c r="C89" s="48" t="s">
        <v>160</v>
      </c>
      <c r="D89" s="49" t="s">
        <v>1</v>
      </c>
      <c r="E89" s="49" t="s">
        <v>2</v>
      </c>
      <c r="F89" s="50">
        <v>74657</v>
      </c>
    </row>
    <row r="90" spans="1:6" s="63" customFormat="1" ht="23.1" customHeight="1" x14ac:dyDescent="0.3">
      <c r="A90" s="63">
        <v>1</v>
      </c>
      <c r="B90" s="47" t="s">
        <v>161</v>
      </c>
      <c r="C90" s="48" t="s">
        <v>162</v>
      </c>
      <c r="D90" s="49" t="s">
        <v>1</v>
      </c>
      <c r="E90" s="49" t="s">
        <v>2</v>
      </c>
      <c r="F90" s="50">
        <v>13794</v>
      </c>
    </row>
    <row r="91" spans="1:6" s="63" customFormat="1" ht="37.1" x14ac:dyDescent="0.3">
      <c r="A91" s="63">
        <v>1</v>
      </c>
      <c r="B91" s="47" t="s">
        <v>163</v>
      </c>
      <c r="C91" s="51" t="s">
        <v>164</v>
      </c>
      <c r="D91" s="49" t="s">
        <v>11</v>
      </c>
      <c r="E91" s="49" t="s">
        <v>2</v>
      </c>
      <c r="F91" s="52">
        <v>71486.87</v>
      </c>
    </row>
    <row r="92" spans="1:6" s="63" customFormat="1" ht="23.65" customHeight="1" x14ac:dyDescent="0.3">
      <c r="A92" s="63">
        <v>1</v>
      </c>
      <c r="B92" s="47" t="s">
        <v>165</v>
      </c>
      <c r="C92" s="48" t="s">
        <v>166</v>
      </c>
      <c r="D92" s="49" t="s">
        <v>11</v>
      </c>
      <c r="E92" s="49" t="s">
        <v>2</v>
      </c>
      <c r="F92" s="50">
        <v>71993.789999999994</v>
      </c>
    </row>
    <row r="93" spans="1:6" s="63" customFormat="1" ht="35.5" customHeight="1" x14ac:dyDescent="0.3">
      <c r="A93" s="63">
        <v>1</v>
      </c>
      <c r="B93" s="47" t="s">
        <v>167</v>
      </c>
      <c r="C93" s="48" t="s">
        <v>168</v>
      </c>
      <c r="D93" s="49" t="s">
        <v>11</v>
      </c>
      <c r="E93" s="49" t="s">
        <v>2</v>
      </c>
      <c r="F93" s="50">
        <v>22099.439999999999</v>
      </c>
    </row>
    <row r="94" spans="1:6" s="63" customFormat="1" ht="33.35" customHeight="1" x14ac:dyDescent="0.3">
      <c r="A94" s="63">
        <v>1</v>
      </c>
      <c r="B94" s="47" t="s">
        <v>169</v>
      </c>
      <c r="C94" s="48" t="s">
        <v>170</v>
      </c>
      <c r="D94" s="49" t="s">
        <v>11</v>
      </c>
      <c r="E94" s="49" t="s">
        <v>2</v>
      </c>
      <c r="F94" s="50" t="s">
        <v>186</v>
      </c>
    </row>
    <row r="95" spans="1:6" s="63" customFormat="1" ht="16.149999999999999" customHeight="1" thickBot="1" x14ac:dyDescent="0.35">
      <c r="A95" s="123">
        <v>1</v>
      </c>
      <c r="B95" s="124" t="s">
        <v>171</v>
      </c>
      <c r="C95" s="138" t="s">
        <v>172</v>
      </c>
      <c r="D95" s="127" t="s">
        <v>11</v>
      </c>
      <c r="E95" s="127" t="s">
        <v>2</v>
      </c>
      <c r="F95" s="42">
        <v>11297.95</v>
      </c>
    </row>
    <row r="96" spans="1:6" s="63" customFormat="1" ht="15.6" customHeight="1" x14ac:dyDescent="0.3">
      <c r="A96" s="123"/>
      <c r="B96" s="125"/>
      <c r="C96" s="149"/>
      <c r="D96" s="128"/>
      <c r="E96" s="128"/>
      <c r="F96" s="137">
        <v>5247.77</v>
      </c>
    </row>
    <row r="97" spans="1:7" s="63" customFormat="1" ht="16.149999999999999" customHeight="1" x14ac:dyDescent="0.3">
      <c r="A97" s="123"/>
      <c r="B97" s="125"/>
      <c r="C97" s="149"/>
      <c r="D97" s="128"/>
      <c r="E97" s="128"/>
      <c r="F97" s="137">
        <v>868.3</v>
      </c>
    </row>
    <row r="98" spans="1:7" s="63" customFormat="1" ht="16.149999999999999" customHeight="1" thickBot="1" x14ac:dyDescent="0.35">
      <c r="A98" s="123"/>
      <c r="B98" s="148"/>
      <c r="C98" s="150"/>
      <c r="D98" s="151"/>
      <c r="E98" s="151"/>
      <c r="F98" s="137">
        <v>1033.4000000000001</v>
      </c>
    </row>
    <row r="99" spans="1:7" s="63" customFormat="1" ht="48.4" customHeight="1" x14ac:dyDescent="0.3">
      <c r="A99" s="63">
        <v>1</v>
      </c>
      <c r="B99" s="43" t="s">
        <v>173</v>
      </c>
      <c r="C99" s="44" t="s">
        <v>13</v>
      </c>
      <c r="D99" s="45" t="s">
        <v>11</v>
      </c>
      <c r="E99" s="45" t="s">
        <v>2</v>
      </c>
      <c r="F99" s="46">
        <v>107646.31</v>
      </c>
    </row>
    <row r="100" spans="1:7" s="63" customFormat="1" ht="14" customHeight="1" x14ac:dyDescent="0.3">
      <c r="A100" s="136">
        <f>SUM(A56:A99)</f>
        <v>31</v>
      </c>
      <c r="B100" s="35"/>
      <c r="C100" s="140"/>
      <c r="D100" s="37"/>
      <c r="E100" s="37"/>
      <c r="F100" s="166">
        <f>SUM(F56:F99)</f>
        <v>2533846.92</v>
      </c>
    </row>
    <row r="101" spans="1:7" s="63" customFormat="1" ht="22.6" customHeight="1" x14ac:dyDescent="0.3">
      <c r="A101" s="123">
        <v>1</v>
      </c>
      <c r="B101" s="154" t="s">
        <v>193</v>
      </c>
      <c r="C101" s="170" t="s">
        <v>194</v>
      </c>
      <c r="D101" s="171" t="s">
        <v>1</v>
      </c>
      <c r="E101" s="171" t="s">
        <v>2</v>
      </c>
      <c r="F101" s="120">
        <v>17282.2</v>
      </c>
    </row>
    <row r="102" spans="1:7" s="63" customFormat="1" ht="17.75" customHeight="1" x14ac:dyDescent="0.3">
      <c r="A102" s="123"/>
      <c r="B102" s="155"/>
      <c r="C102" s="159"/>
      <c r="D102" s="161"/>
      <c r="E102" s="161"/>
      <c r="F102" s="169">
        <v>4688.99</v>
      </c>
    </row>
    <row r="103" spans="1:7" s="63" customFormat="1" ht="28.5" customHeight="1" thickBot="1" x14ac:dyDescent="0.35">
      <c r="A103" s="63">
        <v>1</v>
      </c>
      <c r="B103" s="107" t="s">
        <v>195</v>
      </c>
      <c r="C103" s="110" t="s">
        <v>196</v>
      </c>
      <c r="D103" s="115" t="s">
        <v>1</v>
      </c>
      <c r="E103" s="115" t="s">
        <v>2</v>
      </c>
      <c r="F103" s="118">
        <v>22385</v>
      </c>
    </row>
    <row r="104" spans="1:7" s="63" customFormat="1" ht="38.15" customHeight="1" x14ac:dyDescent="0.3">
      <c r="A104" s="63">
        <v>1</v>
      </c>
      <c r="B104" s="94" t="s">
        <v>197</v>
      </c>
      <c r="C104" s="95" t="s">
        <v>198</v>
      </c>
      <c r="D104" s="96" t="s">
        <v>11</v>
      </c>
      <c r="E104" s="96" t="s">
        <v>2</v>
      </c>
      <c r="F104" s="97">
        <v>6788.1</v>
      </c>
      <c r="G104" s="74"/>
    </row>
    <row r="105" spans="1:7" s="63" customFormat="1" ht="14.55" customHeight="1" x14ac:dyDescent="0.3">
      <c r="A105" s="164">
        <f>SUM(A101:A104)</f>
        <v>3</v>
      </c>
      <c r="B105" s="71"/>
      <c r="C105" s="93"/>
      <c r="D105" s="73"/>
      <c r="E105" s="73"/>
      <c r="F105" s="172">
        <f>SUM(F101:F104)</f>
        <v>51144.29</v>
      </c>
      <c r="G105" s="74"/>
    </row>
    <row r="106" spans="1:7" ht="37.1" x14ac:dyDescent="0.3">
      <c r="A106" s="63">
        <v>1</v>
      </c>
      <c r="B106" s="75" t="s">
        <v>176</v>
      </c>
      <c r="C106" s="76" t="s">
        <v>177</v>
      </c>
      <c r="D106" s="77" t="s">
        <v>11</v>
      </c>
      <c r="E106" s="77" t="s">
        <v>12</v>
      </c>
      <c r="F106" s="88">
        <v>4921.07</v>
      </c>
      <c r="G106" s="78"/>
    </row>
    <row r="107" spans="1:7" s="63" customFormat="1" ht="38.15" customHeight="1" x14ac:dyDescent="0.3">
      <c r="A107" s="63">
        <v>1</v>
      </c>
      <c r="B107" s="47" t="s">
        <v>174</v>
      </c>
      <c r="C107" s="48" t="s">
        <v>175</v>
      </c>
      <c r="D107" s="49" t="s">
        <v>11</v>
      </c>
      <c r="E107" s="49" t="s">
        <v>12</v>
      </c>
      <c r="F107" s="50">
        <v>31950</v>
      </c>
    </row>
    <row r="108" spans="1:7" s="63" customFormat="1" ht="14.55" customHeight="1" x14ac:dyDescent="0.3">
      <c r="A108" s="136">
        <f>SUM(A106:A107)</f>
        <v>2</v>
      </c>
      <c r="B108" s="68"/>
      <c r="C108" s="69"/>
      <c r="D108" s="68"/>
      <c r="E108" s="68"/>
      <c r="F108" s="173">
        <f>SUM(F106:F107)</f>
        <v>36871.07</v>
      </c>
    </row>
    <row r="109" spans="1:7" ht="37.65" thickBot="1" x14ac:dyDescent="0.35">
      <c r="A109" s="63">
        <v>1</v>
      </c>
      <c r="B109" s="79" t="s">
        <v>178</v>
      </c>
      <c r="C109" s="113" t="s">
        <v>179</v>
      </c>
      <c r="D109" s="81" t="s">
        <v>1</v>
      </c>
      <c r="E109" s="81" t="s">
        <v>15</v>
      </c>
      <c r="F109" s="89">
        <v>40462.400000000001</v>
      </c>
      <c r="G109" s="82"/>
    </row>
    <row r="110" spans="1:7" ht="24.75" x14ac:dyDescent="0.3">
      <c r="A110" s="63">
        <v>1</v>
      </c>
      <c r="B110" s="83" t="s">
        <v>180</v>
      </c>
      <c r="C110" s="112" t="s">
        <v>181</v>
      </c>
      <c r="D110" s="85" t="s">
        <v>1</v>
      </c>
      <c r="E110" s="85" t="s">
        <v>15</v>
      </c>
      <c r="F110" s="92">
        <v>15964.01</v>
      </c>
      <c r="G110" s="85"/>
    </row>
    <row r="111" spans="1:7" ht="24.75" x14ac:dyDescent="0.3">
      <c r="A111" s="63">
        <v>1</v>
      </c>
      <c r="B111" s="75" t="s">
        <v>182</v>
      </c>
      <c r="C111" s="76" t="s">
        <v>183</v>
      </c>
      <c r="D111" s="77" t="s">
        <v>1</v>
      </c>
      <c r="E111" s="77" t="s">
        <v>15</v>
      </c>
      <c r="F111" s="119">
        <v>6292</v>
      </c>
      <c r="G111" s="77"/>
    </row>
    <row r="112" spans="1:7" ht="12.9" thickBot="1" x14ac:dyDescent="0.35">
      <c r="A112" s="178">
        <v>1</v>
      </c>
      <c r="B112" s="179" t="s">
        <v>184</v>
      </c>
      <c r="C112" s="181" t="s">
        <v>185</v>
      </c>
      <c r="D112" s="183" t="s">
        <v>1</v>
      </c>
      <c r="E112" s="183" t="s">
        <v>15</v>
      </c>
      <c r="F112" s="91">
        <v>16964.2</v>
      </c>
      <c r="G112" s="81"/>
    </row>
    <row r="113" spans="1:7" s="4" customFormat="1" x14ac:dyDescent="0.3">
      <c r="A113" s="178"/>
      <c r="B113" s="180"/>
      <c r="C113" s="182"/>
      <c r="D113" s="184"/>
      <c r="E113" s="184"/>
      <c r="F113" s="177">
        <v>13780.69</v>
      </c>
      <c r="G113" s="176"/>
    </row>
    <row r="114" spans="1:7" s="4" customFormat="1" x14ac:dyDescent="0.3">
      <c r="A114" s="178"/>
      <c r="B114" s="180"/>
      <c r="C114" s="182"/>
      <c r="D114" s="184"/>
      <c r="E114" s="184"/>
      <c r="F114" s="177">
        <v>4779.5</v>
      </c>
      <c r="G114" s="176"/>
    </row>
    <row r="115" spans="1:7" s="4" customFormat="1" ht="12.9" thickBot="1" x14ac:dyDescent="0.35">
      <c r="A115" s="136">
        <f>SUM(A109:A114)</f>
        <v>4</v>
      </c>
      <c r="B115" s="174"/>
      <c r="C115" s="175"/>
      <c r="D115" s="176"/>
      <c r="E115" s="176"/>
      <c r="F115" s="185">
        <f>SUM(F109:F114)</f>
        <v>98242.8</v>
      </c>
      <c r="G115" s="176"/>
    </row>
    <row r="116" spans="1:7" ht="24.75" x14ac:dyDescent="0.3">
      <c r="A116" s="63">
        <v>1</v>
      </c>
      <c r="B116" s="98" t="s">
        <v>199</v>
      </c>
      <c r="C116" s="99" t="s">
        <v>200</v>
      </c>
      <c r="D116" s="100" t="s">
        <v>4</v>
      </c>
      <c r="E116" s="100" t="s">
        <v>15</v>
      </c>
      <c r="F116" s="101">
        <v>21780</v>
      </c>
      <c r="G116" s="85"/>
    </row>
    <row r="117" spans="1:7" ht="25.25" thickBot="1" x14ac:dyDescent="0.35">
      <c r="A117" s="63">
        <v>1</v>
      </c>
      <c r="B117" s="102" t="s">
        <v>201</v>
      </c>
      <c r="C117" s="103" t="s">
        <v>202</v>
      </c>
      <c r="D117" s="104" t="s">
        <v>4</v>
      </c>
      <c r="E117" s="104" t="s">
        <v>15</v>
      </c>
      <c r="F117" s="105">
        <v>46022.35</v>
      </c>
      <c r="G117" s="86"/>
    </row>
    <row r="118" spans="1:7" s="4" customFormat="1" x14ac:dyDescent="0.3">
      <c r="A118" s="164">
        <f>SUM(A116:A117)</f>
        <v>2</v>
      </c>
      <c r="B118" s="68"/>
      <c r="C118" s="186"/>
      <c r="D118" s="68"/>
      <c r="E118" s="68"/>
      <c r="F118" s="187">
        <f>SUM(F116:F117)</f>
        <v>67802.350000000006</v>
      </c>
      <c r="G118" s="68"/>
    </row>
    <row r="119" spans="1:7" x14ac:dyDescent="0.3">
      <c r="A119" s="4">
        <f>SUM(A118,A115,A108,A105,A100,A55,A50)</f>
        <v>81</v>
      </c>
      <c r="F119" s="188">
        <f>SUM(F118,F115,F108,F105,F100,F55,F50)</f>
        <v>47402386.32</v>
      </c>
    </row>
  </sheetData>
  <sortState ref="A2:F82">
    <sortCondition ref="E2:E82"/>
  </sortState>
  <mergeCells count="100">
    <mergeCell ref="A101:A102"/>
    <mergeCell ref="B101:B102"/>
    <mergeCell ref="C101:C102"/>
    <mergeCell ref="D101:D102"/>
    <mergeCell ref="E101:E102"/>
    <mergeCell ref="A112:A114"/>
    <mergeCell ref="B112:B114"/>
    <mergeCell ref="C112:C114"/>
    <mergeCell ref="D112:D114"/>
    <mergeCell ref="E112:E114"/>
    <mergeCell ref="A85:A87"/>
    <mergeCell ref="B85:B87"/>
    <mergeCell ref="C85:C87"/>
    <mergeCell ref="D85:D87"/>
    <mergeCell ref="E85:E87"/>
    <mergeCell ref="A95:A98"/>
    <mergeCell ref="B95:B98"/>
    <mergeCell ref="C95:C98"/>
    <mergeCell ref="D95:D98"/>
    <mergeCell ref="E95:E98"/>
    <mergeCell ref="A73:A75"/>
    <mergeCell ref="B73:B75"/>
    <mergeCell ref="C73:C75"/>
    <mergeCell ref="D73:D75"/>
    <mergeCell ref="E73:E75"/>
    <mergeCell ref="A77:A80"/>
    <mergeCell ref="B77:B80"/>
    <mergeCell ref="C77:C80"/>
    <mergeCell ref="D77:D80"/>
    <mergeCell ref="E77:E80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E52:E53"/>
    <mergeCell ref="A64:A65"/>
    <mergeCell ref="B64:B65"/>
    <mergeCell ref="C64:C65"/>
    <mergeCell ref="D64:D65"/>
    <mergeCell ref="E64:E65"/>
    <mergeCell ref="A52:A53"/>
    <mergeCell ref="B52:B53"/>
    <mergeCell ref="C52:C53"/>
    <mergeCell ref="D52:D53"/>
    <mergeCell ref="A44:A45"/>
    <mergeCell ref="B44:B45"/>
    <mergeCell ref="C44:C45"/>
    <mergeCell ref="D44:D45"/>
    <mergeCell ref="E44:E45"/>
    <mergeCell ref="A47:A49"/>
    <mergeCell ref="B47:B49"/>
    <mergeCell ref="C47:C49"/>
    <mergeCell ref="D47:D49"/>
    <mergeCell ref="E47:E49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0:A31"/>
    <mergeCell ref="B30:B31"/>
    <mergeCell ref="C30:C31"/>
    <mergeCell ref="D30:D31"/>
    <mergeCell ref="E30:E31"/>
    <mergeCell ref="A33:A34"/>
    <mergeCell ref="B33:B34"/>
    <mergeCell ref="C33:C34"/>
    <mergeCell ref="D33:D34"/>
    <mergeCell ref="E33:E34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5:A7"/>
    <mergeCell ref="B5:B7"/>
    <mergeCell ref="C5:C7"/>
    <mergeCell ref="D5:D7"/>
    <mergeCell ref="E5:E7"/>
    <mergeCell ref="A13:A14"/>
    <mergeCell ref="B13:B14"/>
    <mergeCell ref="C13:C14"/>
    <mergeCell ref="D13:D14"/>
    <mergeCell ref="E13:E14"/>
  </mergeCells>
  <pageMargins left="0.15748031496062992" right="0.15748031496062992" top="1.0629921259842521" bottom="0.70866141732283472" header="0.27559055118110237" footer="0.51181102362204722"/>
  <pageSetup paperSize="9" orientation="portrait" r:id="rId1"/>
  <headerFooter scaleWithDoc="0" alignWithMargins="0">
    <oddHeader>&amp;L&amp;G&amp;C&amp;"-,Negrita"&amp;10
CONTRATOS FORMALIZADOS 2021 - AYUNTAMIENTO</oddHeader>
    <oddFooter>&amp;C&amp;"-,Negrita"&amp;10&amp;P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5" workbookViewId="0">
      <selection activeCell="G45" sqref="G45"/>
    </sheetView>
  </sheetViews>
  <sheetFormatPr baseColWidth="10" defaultColWidth="11.59765625" defaultRowHeight="14" x14ac:dyDescent="0.3"/>
  <cols>
    <col min="1" max="1" width="26.796875" style="5" customWidth="1"/>
    <col min="2" max="2" width="15.09765625" style="5" customWidth="1"/>
    <col min="3" max="3" width="13.69921875" style="5" customWidth="1"/>
    <col min="4" max="4" width="13.59765625" style="5" customWidth="1"/>
    <col min="5" max="5" width="13" style="5" customWidth="1"/>
    <col min="6" max="6" width="14.8984375" style="5" customWidth="1"/>
    <col min="7" max="16384" width="11.59765625" style="5"/>
  </cols>
  <sheetData>
    <row r="1" spans="1:6" x14ac:dyDescent="0.3">
      <c r="A1" s="66" t="s">
        <v>26</v>
      </c>
      <c r="B1" s="66"/>
      <c r="C1" s="66"/>
      <c r="D1" s="66"/>
      <c r="E1" s="66"/>
      <c r="F1" s="66"/>
    </row>
    <row r="2" spans="1:6" ht="9" customHeight="1" thickBot="1" x14ac:dyDescent="0.35">
      <c r="A2" s="17"/>
    </row>
    <row r="3" spans="1:6" ht="46.75" customHeight="1" thickTop="1" thickBot="1" x14ac:dyDescent="0.35">
      <c r="A3" s="18"/>
      <c r="B3" s="19" t="s">
        <v>0</v>
      </c>
      <c r="C3" s="19" t="s">
        <v>2</v>
      </c>
      <c r="D3" s="19" t="s">
        <v>12</v>
      </c>
      <c r="E3" s="19" t="s">
        <v>15</v>
      </c>
      <c r="F3" s="19" t="s">
        <v>27</v>
      </c>
    </row>
    <row r="4" spans="1:6" ht="15.05" customHeight="1" thickBot="1" x14ac:dyDescent="0.35">
      <c r="A4" s="20" t="s">
        <v>28</v>
      </c>
      <c r="B4" s="21">
        <f>'Formalizados Tipo Procedimiento'!$F$50</f>
        <v>44385677.57</v>
      </c>
      <c r="C4" s="21">
        <f>'Formalizados Tipo Procedimiento'!$F$100</f>
        <v>2533846.92</v>
      </c>
      <c r="D4" s="21">
        <f>'Formalizados Tipo Procedimiento'!$F$108</f>
        <v>36871.07</v>
      </c>
      <c r="E4" s="21">
        <f>'Formalizados Tipo Procedimiento'!$F$115</f>
        <v>98242.8</v>
      </c>
      <c r="F4" s="22">
        <f>SUM(B4:E4)</f>
        <v>47054638.359999999</v>
      </c>
    </row>
    <row r="5" spans="1:6" ht="15.05" customHeight="1" thickBot="1" x14ac:dyDescent="0.35">
      <c r="A5" s="20" t="s">
        <v>29</v>
      </c>
      <c r="B5" s="21">
        <f>'Formalizados Tipo Procedimiento'!$F$55</f>
        <v>228801.32</v>
      </c>
      <c r="C5" s="21">
        <f>'Formalizados Tipo Procedimiento'!$F$105</f>
        <v>51144.29</v>
      </c>
      <c r="D5" s="21">
        <v>0</v>
      </c>
      <c r="E5" s="21">
        <f>'Formalizados Tipo Procedimiento'!$F$118</f>
        <v>67802.350000000006</v>
      </c>
      <c r="F5" s="22">
        <f>SUM(B5:E5)</f>
        <v>347747.95999999996</v>
      </c>
    </row>
    <row r="6" spans="1:6" ht="15.05" customHeight="1" thickBot="1" x14ac:dyDescent="0.35">
      <c r="A6" s="20" t="s">
        <v>30</v>
      </c>
      <c r="B6" s="21">
        <v>0</v>
      </c>
      <c r="C6" s="21">
        <v>0</v>
      </c>
      <c r="D6" s="21">
        <v>0</v>
      </c>
      <c r="E6" s="21">
        <v>0</v>
      </c>
      <c r="F6" s="22">
        <f>SUM(B6:E6)</f>
        <v>0</v>
      </c>
    </row>
    <row r="7" spans="1:6" ht="15.05" customHeight="1" thickBot="1" x14ac:dyDescent="0.35">
      <c r="A7" s="23" t="s">
        <v>22</v>
      </c>
      <c r="B7" s="24">
        <f>SUM(B4:B6)</f>
        <v>44614478.890000001</v>
      </c>
      <c r="C7" s="24">
        <f>SUM(C4:C6)</f>
        <v>2584991.21</v>
      </c>
      <c r="D7" s="24">
        <f>SUM(D4:D6)</f>
        <v>36871.07</v>
      </c>
      <c r="E7" s="24">
        <f>SUM(E4:E6)</f>
        <v>166045.15000000002</v>
      </c>
      <c r="F7" s="25">
        <f>SUM(F4:F6)</f>
        <v>47402386.32</v>
      </c>
    </row>
    <row r="8" spans="1:6" ht="15.05" customHeight="1" thickBot="1" x14ac:dyDescent="0.35">
      <c r="A8" s="26" t="s">
        <v>31</v>
      </c>
      <c r="B8" s="27">
        <f>B7/F7</f>
        <v>0.94118634848508198</v>
      </c>
      <c r="C8" s="27">
        <f>C7/F7</f>
        <v>5.4532934113263015E-2</v>
      </c>
      <c r="D8" s="27">
        <f>D7/F7</f>
        <v>7.7783151571935458E-4</v>
      </c>
      <c r="E8" s="27">
        <f>E7/F7</f>
        <v>3.5028858859357109E-3</v>
      </c>
      <c r="F8" s="28">
        <v>1</v>
      </c>
    </row>
    <row r="9" spans="1:6" ht="12.4" customHeight="1" thickTop="1" x14ac:dyDescent="0.3">
      <c r="A9" s="16" t="s">
        <v>23</v>
      </c>
    </row>
    <row r="11" spans="1:6" x14ac:dyDescent="0.3">
      <c r="A11" s="16"/>
    </row>
    <row r="26" spans="1:6" x14ac:dyDescent="0.3">
      <c r="A26" s="66" t="s">
        <v>32</v>
      </c>
      <c r="B26" s="66"/>
      <c r="C26" s="66"/>
      <c r="D26" s="66"/>
      <c r="E26" s="66"/>
      <c r="F26" s="66"/>
    </row>
    <row r="27" spans="1:6" ht="9" customHeight="1" thickBot="1" x14ac:dyDescent="0.35"/>
    <row r="28" spans="1:6" ht="41.4" thickTop="1" thickBot="1" x14ac:dyDescent="0.35">
      <c r="A28" s="29"/>
      <c r="B28" s="19" t="s">
        <v>0</v>
      </c>
      <c r="C28" s="19" t="s">
        <v>2</v>
      </c>
      <c r="D28" s="19" t="s">
        <v>12</v>
      </c>
      <c r="E28" s="19" t="s">
        <v>15</v>
      </c>
      <c r="F28" s="30" t="s">
        <v>22</v>
      </c>
    </row>
    <row r="29" spans="1:6" ht="15.05" customHeight="1" thickBot="1" x14ac:dyDescent="0.35">
      <c r="A29" s="20" t="s">
        <v>28</v>
      </c>
      <c r="B29" s="31">
        <f>'Formalizados Tipo Procedimiento'!$A$50</f>
        <v>36</v>
      </c>
      <c r="C29" s="31">
        <f>'Formalizados Tipo Procedimiento'!$A$100</f>
        <v>31</v>
      </c>
      <c r="D29" s="31">
        <f>'Formalizados Tipo Procedimiento'!$A$108</f>
        <v>2</v>
      </c>
      <c r="E29" s="31">
        <f>'Formalizados Tipo Procedimiento'!$A$115</f>
        <v>4</v>
      </c>
      <c r="F29" s="32">
        <f>SUM(B29:E29)</f>
        <v>73</v>
      </c>
    </row>
    <row r="30" spans="1:6" ht="15.05" customHeight="1" thickBot="1" x14ac:dyDescent="0.35">
      <c r="A30" s="20" t="s">
        <v>29</v>
      </c>
      <c r="B30" s="31">
        <f>'Formalizados Tipo Procedimiento'!$A$55</f>
        <v>3</v>
      </c>
      <c r="C30" s="31">
        <f>'Formalizados Tipo Procedimiento'!$A$105</f>
        <v>3</v>
      </c>
      <c r="D30" s="31" t="s">
        <v>33</v>
      </c>
      <c r="E30" s="31">
        <f>'Formalizados Tipo Procedimiento'!$A$118</f>
        <v>2</v>
      </c>
      <c r="F30" s="32">
        <f>SUM(B30:E30)</f>
        <v>8</v>
      </c>
    </row>
    <row r="31" spans="1:6" ht="14.55" customHeight="1" thickBot="1" x14ac:dyDescent="0.35">
      <c r="A31" s="20" t="s">
        <v>30</v>
      </c>
      <c r="B31" s="31" t="s">
        <v>33</v>
      </c>
      <c r="C31" s="31" t="s">
        <v>33</v>
      </c>
      <c r="D31" s="31" t="s">
        <v>33</v>
      </c>
      <c r="E31" s="31" t="s">
        <v>33</v>
      </c>
      <c r="F31" s="32">
        <f>SUM(B31:E31)</f>
        <v>0</v>
      </c>
    </row>
    <row r="32" spans="1:6" ht="15.05" customHeight="1" thickBot="1" x14ac:dyDescent="0.35">
      <c r="A32" s="23" t="s">
        <v>22</v>
      </c>
      <c r="B32" s="33">
        <f>SUM(B29:B31)</f>
        <v>39</v>
      </c>
      <c r="C32" s="33">
        <f>SUM(C29:C31)</f>
        <v>34</v>
      </c>
      <c r="D32" s="33">
        <f>SUM(D29:D31)</f>
        <v>2</v>
      </c>
      <c r="E32" s="33">
        <f>SUM(E29:E31)</f>
        <v>6</v>
      </c>
      <c r="F32" s="34">
        <f>SUM(F29:F31)</f>
        <v>81</v>
      </c>
    </row>
    <row r="33" spans="1:6" ht="15.05" customHeight="1" thickBot="1" x14ac:dyDescent="0.35">
      <c r="A33" s="26" t="s">
        <v>34</v>
      </c>
      <c r="B33" s="27">
        <f>B32/F32</f>
        <v>0.48148148148148145</v>
      </c>
      <c r="C33" s="27">
        <f>C32/F32</f>
        <v>0.41975308641975306</v>
      </c>
      <c r="D33" s="27">
        <f>D32/F32</f>
        <v>2.4691358024691357E-2</v>
      </c>
      <c r="E33" s="27">
        <f>E32/F32</f>
        <v>7.407407407407407E-2</v>
      </c>
      <c r="F33" s="28">
        <v>1</v>
      </c>
    </row>
    <row r="34" spans="1:6" ht="14.55" thickTop="1" x14ac:dyDescent="0.3"/>
  </sheetData>
  <mergeCells count="2">
    <mergeCell ref="A1:F1"/>
    <mergeCell ref="A26:F26"/>
  </mergeCells>
  <printOptions horizontalCentered="1" verticalCentered="1"/>
  <pageMargins left="0.31496062992125984" right="0.31496062992125984" top="0.94488188976377963" bottom="0.15748031496062992" header="0.31496062992125984" footer="0.31496062992125984"/>
  <pageSetup paperSize="9" orientation="portrait" r:id="rId1"/>
  <headerFooter>
    <oddHeader>&amp;L&amp;G&amp;C
&amp;"-,Negrita"Contratos formalizados 2020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18"/>
  <sheetViews>
    <sheetView workbookViewId="0">
      <pane xSplit="3" ySplit="1" topLeftCell="D107" activePane="bottomRight" state="frozen"/>
      <selection pane="topRight" activeCell="B1" sqref="B1"/>
      <selection pane="bottomLeft" activeCell="A2" sqref="A2"/>
      <selection pane="bottomRight" activeCell="F117" sqref="F117"/>
    </sheetView>
  </sheetViews>
  <sheetFormatPr baseColWidth="10" defaultColWidth="8.69921875" defaultRowHeight="12.4" x14ac:dyDescent="0.3"/>
  <cols>
    <col min="1" max="1" width="8.69921875" style="4"/>
    <col min="2" max="2" width="12.69921875" style="4" customWidth="1"/>
    <col min="3" max="3" width="34.09765625" style="4" customWidth="1"/>
    <col min="4" max="4" width="10.3984375" style="3" customWidth="1"/>
    <col min="5" max="5" width="11.19921875" style="1" customWidth="1"/>
    <col min="6" max="6" width="16.296875" style="4" customWidth="1"/>
    <col min="7" max="16384" width="8.69921875" style="4"/>
  </cols>
  <sheetData>
    <row r="1" spans="1:16368" s="1" customFormat="1" ht="25.25" thickBot="1" x14ac:dyDescent="0.35">
      <c r="B1" s="61" t="s">
        <v>10</v>
      </c>
      <c r="C1" s="61" t="s">
        <v>9</v>
      </c>
      <c r="D1" s="61" t="s">
        <v>8</v>
      </c>
      <c r="E1" s="61" t="s">
        <v>7</v>
      </c>
      <c r="F1" s="62" t="s">
        <v>6</v>
      </c>
    </row>
    <row r="2" spans="1:16368" s="63" customFormat="1" ht="24.75" x14ac:dyDescent="0.3">
      <c r="A2" s="63">
        <v>1</v>
      </c>
      <c r="B2" s="43" t="s">
        <v>111</v>
      </c>
      <c r="C2" s="57" t="s">
        <v>112</v>
      </c>
      <c r="D2" s="45" t="s">
        <v>14</v>
      </c>
      <c r="E2" s="45" t="s">
        <v>2</v>
      </c>
      <c r="F2" s="46"/>
    </row>
    <row r="3" spans="1:16368" s="63" customFormat="1" x14ac:dyDescent="0.3">
      <c r="A3" s="136">
        <f>SUM(A2)</f>
        <v>1</v>
      </c>
      <c r="B3" s="35"/>
      <c r="C3" s="36"/>
      <c r="D3" s="37"/>
      <c r="E3" s="37"/>
      <c r="F3" s="38"/>
    </row>
    <row r="4" spans="1:16368" s="63" customFormat="1" ht="37.1" x14ac:dyDescent="0.3">
      <c r="A4" s="63">
        <v>1</v>
      </c>
      <c r="B4" s="47" t="s">
        <v>113</v>
      </c>
      <c r="C4" s="48" t="s">
        <v>114</v>
      </c>
      <c r="D4" s="49" t="s">
        <v>115</v>
      </c>
      <c r="E4" s="49" t="s">
        <v>2</v>
      </c>
      <c r="F4" s="50">
        <v>106150</v>
      </c>
    </row>
    <row r="5" spans="1:16368" s="63" customFormat="1" ht="49.45" x14ac:dyDescent="0.3">
      <c r="A5" s="63">
        <v>1</v>
      </c>
      <c r="B5" s="47" t="s">
        <v>35</v>
      </c>
      <c r="C5" s="48" t="s">
        <v>36</v>
      </c>
      <c r="D5" s="49" t="s">
        <v>37</v>
      </c>
      <c r="E5" s="49" t="s">
        <v>0</v>
      </c>
      <c r="F5" s="50">
        <v>123722.5</v>
      </c>
    </row>
    <row r="6" spans="1:16368" s="63" customFormat="1" ht="54.8" customHeight="1" x14ac:dyDescent="0.3">
      <c r="A6" s="63">
        <v>1</v>
      </c>
      <c r="B6" s="47" t="s">
        <v>38</v>
      </c>
      <c r="C6" s="48" t="s">
        <v>39</v>
      </c>
      <c r="D6" s="49" t="s">
        <v>37</v>
      </c>
      <c r="E6" s="49" t="s">
        <v>0</v>
      </c>
      <c r="F6" s="50">
        <v>1230000.01</v>
      </c>
    </row>
    <row r="7" spans="1:16368" s="63" customFormat="1" ht="46.25" customHeight="1" x14ac:dyDescent="0.3">
      <c r="A7" s="63">
        <v>1</v>
      </c>
      <c r="B7" s="47" t="s">
        <v>40</v>
      </c>
      <c r="C7" s="48" t="s">
        <v>41</v>
      </c>
      <c r="D7" s="49" t="s">
        <v>37</v>
      </c>
      <c r="E7" s="49" t="s">
        <v>0</v>
      </c>
      <c r="F7" s="50">
        <v>56160.21</v>
      </c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</row>
    <row r="8" spans="1:16368" s="63" customFormat="1" ht="36" customHeight="1" thickBot="1" x14ac:dyDescent="0.35">
      <c r="A8" s="63">
        <v>1</v>
      </c>
      <c r="B8" s="39" t="s">
        <v>116</v>
      </c>
      <c r="C8" s="53" t="s">
        <v>117</v>
      </c>
      <c r="D8" s="41" t="s">
        <v>118</v>
      </c>
      <c r="E8" s="41" t="s">
        <v>2</v>
      </c>
      <c r="F8" s="42">
        <v>70593.429999999993</v>
      </c>
    </row>
    <row r="9" spans="1:16368" s="63" customFormat="1" ht="36.549999999999997" customHeight="1" x14ac:dyDescent="0.3">
      <c r="A9" s="63">
        <v>1</v>
      </c>
      <c r="B9" s="43" t="s">
        <v>42</v>
      </c>
      <c r="C9" s="57" t="s">
        <v>43</v>
      </c>
      <c r="D9" s="45" t="s">
        <v>5</v>
      </c>
      <c r="E9" s="45" t="s">
        <v>0</v>
      </c>
      <c r="F9" s="46">
        <v>61468</v>
      </c>
    </row>
    <row r="10" spans="1:16368" s="63" customFormat="1" ht="36.549999999999997" customHeight="1" x14ac:dyDescent="0.3">
      <c r="B10" s="134"/>
      <c r="C10" s="192"/>
      <c r="D10" s="135"/>
      <c r="E10" s="135"/>
      <c r="F10" s="137">
        <v>37026</v>
      </c>
    </row>
    <row r="11" spans="1:16368" s="63" customFormat="1" ht="36.549999999999997" customHeight="1" x14ac:dyDescent="0.3">
      <c r="B11" s="134"/>
      <c r="C11" s="192"/>
      <c r="D11" s="135"/>
      <c r="E11" s="135"/>
      <c r="F11" s="137">
        <v>122036</v>
      </c>
    </row>
    <row r="12" spans="1:16368" s="63" customFormat="1" ht="35.5" customHeight="1" thickBot="1" x14ac:dyDescent="0.35">
      <c r="A12" s="63">
        <v>1</v>
      </c>
      <c r="B12" s="39" t="s">
        <v>119</v>
      </c>
      <c r="C12" s="53" t="s">
        <v>120</v>
      </c>
      <c r="D12" s="41" t="s">
        <v>121</v>
      </c>
      <c r="E12" s="41" t="s">
        <v>2</v>
      </c>
      <c r="F12" s="42">
        <v>13818.2</v>
      </c>
    </row>
    <row r="13" spans="1:16368" s="63" customFormat="1" ht="27.4" customHeight="1" x14ac:dyDescent="0.3">
      <c r="A13" s="63">
        <v>1</v>
      </c>
      <c r="B13" s="43" t="s">
        <v>122</v>
      </c>
      <c r="C13" s="44" t="s">
        <v>123</v>
      </c>
      <c r="D13" s="45" t="s">
        <v>5</v>
      </c>
      <c r="E13" s="45" t="s">
        <v>2</v>
      </c>
      <c r="F13" s="46">
        <v>60423.41</v>
      </c>
    </row>
    <row r="14" spans="1:16368" s="63" customFormat="1" ht="44.1" customHeight="1" thickBot="1" x14ac:dyDescent="0.35">
      <c r="A14" s="63">
        <v>1</v>
      </c>
      <c r="B14" s="39" t="s">
        <v>44</v>
      </c>
      <c r="C14" s="53" t="s">
        <v>45</v>
      </c>
      <c r="D14" s="41" t="s">
        <v>46</v>
      </c>
      <c r="E14" s="41" t="s">
        <v>0</v>
      </c>
      <c r="F14" s="56">
        <v>436644.15</v>
      </c>
    </row>
    <row r="15" spans="1:16368" s="63" customFormat="1" ht="37.1" x14ac:dyDescent="0.3">
      <c r="A15" s="63">
        <v>1</v>
      </c>
      <c r="B15" s="43" t="s">
        <v>47</v>
      </c>
      <c r="C15" s="44" t="s">
        <v>48</v>
      </c>
      <c r="D15" s="45" t="s">
        <v>49</v>
      </c>
      <c r="E15" s="45" t="s">
        <v>0</v>
      </c>
      <c r="F15" s="46">
        <v>132663.96</v>
      </c>
    </row>
    <row r="16" spans="1:16368" s="63" customFormat="1" ht="55.35" customHeight="1" x14ac:dyDescent="0.3">
      <c r="A16" s="63">
        <v>1</v>
      </c>
      <c r="B16" s="108" t="s">
        <v>187</v>
      </c>
      <c r="C16" s="111" t="s">
        <v>188</v>
      </c>
      <c r="D16" s="116" t="s">
        <v>121</v>
      </c>
      <c r="E16" s="116" t="s">
        <v>0</v>
      </c>
      <c r="F16" s="120">
        <v>103939</v>
      </c>
    </row>
    <row r="17" spans="1:6" s="63" customFormat="1" x14ac:dyDescent="0.3">
      <c r="A17" s="136">
        <f>SUM(A4:A16)</f>
        <v>11</v>
      </c>
      <c r="B17" s="35"/>
      <c r="C17" s="140"/>
      <c r="D17" s="37"/>
      <c r="E17" s="37"/>
      <c r="F17" s="166">
        <f>SUM(F4:F16)</f>
        <v>2554644.8699999996</v>
      </c>
    </row>
    <row r="18" spans="1:6" s="63" customFormat="1" ht="38.15" customHeight="1" x14ac:dyDescent="0.3">
      <c r="A18" s="63">
        <v>1</v>
      </c>
      <c r="B18" s="47" t="s">
        <v>50</v>
      </c>
      <c r="C18" s="190" t="s">
        <v>51</v>
      </c>
      <c r="D18" s="49" t="s">
        <v>3</v>
      </c>
      <c r="E18" s="49" t="s">
        <v>0</v>
      </c>
      <c r="F18" s="52">
        <v>106480</v>
      </c>
    </row>
    <row r="19" spans="1:6" s="63" customFormat="1" ht="47.85" customHeight="1" x14ac:dyDescent="0.3">
      <c r="A19" s="63">
        <v>1</v>
      </c>
      <c r="B19" s="47" t="s">
        <v>52</v>
      </c>
      <c r="C19" s="48" t="s">
        <v>53</v>
      </c>
      <c r="D19" s="49" t="s">
        <v>3</v>
      </c>
      <c r="E19" s="49" t="s">
        <v>0</v>
      </c>
      <c r="F19" s="52">
        <v>5735118.1799999997</v>
      </c>
    </row>
    <row r="20" spans="1:6" s="63" customFormat="1" ht="52.15" customHeight="1" x14ac:dyDescent="0.3">
      <c r="A20" s="63">
        <v>1</v>
      </c>
      <c r="B20" s="47" t="s">
        <v>124</v>
      </c>
      <c r="C20" s="51" t="s">
        <v>125</v>
      </c>
      <c r="D20" s="49" t="s">
        <v>3</v>
      </c>
      <c r="E20" s="49" t="s">
        <v>2</v>
      </c>
      <c r="F20" s="52">
        <v>648177.89</v>
      </c>
    </row>
    <row r="21" spans="1:6" s="63" customFormat="1" ht="37.1" x14ac:dyDescent="0.3">
      <c r="A21" s="63">
        <v>1</v>
      </c>
      <c r="B21" s="47" t="s">
        <v>126</v>
      </c>
      <c r="C21" s="48" t="s">
        <v>127</v>
      </c>
      <c r="D21" s="49" t="s">
        <v>3</v>
      </c>
      <c r="E21" s="49" t="s">
        <v>2</v>
      </c>
      <c r="F21" s="52">
        <v>49310</v>
      </c>
    </row>
    <row r="22" spans="1:6" s="63" customFormat="1" ht="37.1" x14ac:dyDescent="0.3">
      <c r="A22" s="63">
        <v>1</v>
      </c>
      <c r="B22" s="47" t="s">
        <v>128</v>
      </c>
      <c r="C22" s="48" t="s">
        <v>129</v>
      </c>
      <c r="D22" s="49" t="s">
        <v>3</v>
      </c>
      <c r="E22" s="49" t="s">
        <v>2</v>
      </c>
      <c r="F22" s="50">
        <v>290495.84000000003</v>
      </c>
    </row>
    <row r="23" spans="1:6" s="63" customFormat="1" x14ac:dyDescent="0.3">
      <c r="A23" s="136">
        <f>SUM(A18:A22)</f>
        <v>5</v>
      </c>
      <c r="B23" s="47"/>
      <c r="C23" s="48"/>
      <c r="D23" s="49"/>
      <c r="E23" s="49"/>
      <c r="F23" s="194">
        <f>SUM(F18:F22)</f>
        <v>6829581.9099999992</v>
      </c>
    </row>
    <row r="24" spans="1:6" s="63" customFormat="1" ht="24.75" x14ac:dyDescent="0.3">
      <c r="A24" s="63">
        <v>1</v>
      </c>
      <c r="B24" s="47" t="s">
        <v>54</v>
      </c>
      <c r="C24" s="51" t="s">
        <v>16</v>
      </c>
      <c r="D24" s="49" t="s">
        <v>4</v>
      </c>
      <c r="E24" s="49" t="s">
        <v>0</v>
      </c>
      <c r="F24" s="52">
        <v>70833</v>
      </c>
    </row>
    <row r="25" spans="1:6" s="63" customFormat="1" ht="49.45" x14ac:dyDescent="0.3">
      <c r="A25" s="63">
        <v>1</v>
      </c>
      <c r="B25" s="47" t="s">
        <v>55</v>
      </c>
      <c r="C25" s="48" t="s">
        <v>56</v>
      </c>
      <c r="D25" s="49" t="s">
        <v>4</v>
      </c>
      <c r="E25" s="49" t="s">
        <v>0</v>
      </c>
      <c r="F25" s="50">
        <v>44719.58</v>
      </c>
    </row>
    <row r="26" spans="1:6" s="63" customFormat="1" x14ac:dyDescent="0.3">
      <c r="B26" s="47"/>
      <c r="C26" s="48"/>
      <c r="D26" s="49"/>
      <c r="E26" s="49"/>
      <c r="F26" s="50">
        <v>10491.59</v>
      </c>
    </row>
    <row r="27" spans="1:6" s="63" customFormat="1" ht="37.65" customHeight="1" x14ac:dyDescent="0.3">
      <c r="A27" s="63">
        <v>1</v>
      </c>
      <c r="B27" s="47" t="s">
        <v>130</v>
      </c>
      <c r="C27" s="51" t="s">
        <v>131</v>
      </c>
      <c r="D27" s="49" t="s">
        <v>4</v>
      </c>
      <c r="E27" s="49" t="s">
        <v>2</v>
      </c>
      <c r="F27" s="50">
        <v>57659</v>
      </c>
    </row>
    <row r="28" spans="1:6" s="63" customFormat="1" ht="16.149999999999999" customHeight="1" x14ac:dyDescent="0.3">
      <c r="B28" s="47"/>
      <c r="C28" s="51"/>
      <c r="D28" s="49"/>
      <c r="E28" s="49"/>
      <c r="F28" s="50">
        <v>7952.9</v>
      </c>
    </row>
    <row r="29" spans="1:6" s="63" customFormat="1" ht="37.1" x14ac:dyDescent="0.3">
      <c r="A29" s="63">
        <v>1</v>
      </c>
      <c r="B29" s="47" t="s">
        <v>132</v>
      </c>
      <c r="C29" s="51" t="s">
        <v>133</v>
      </c>
      <c r="D29" s="49" t="s">
        <v>4</v>
      </c>
      <c r="E29" s="49" t="s">
        <v>2</v>
      </c>
      <c r="F29" s="50">
        <v>38719.480000000003</v>
      </c>
    </row>
    <row r="30" spans="1:6" s="63" customFormat="1" ht="23.1" customHeight="1" x14ac:dyDescent="0.3">
      <c r="A30" s="63">
        <v>1</v>
      </c>
      <c r="B30" s="47" t="s">
        <v>134</v>
      </c>
      <c r="C30" s="48" t="s">
        <v>135</v>
      </c>
      <c r="D30" s="49" t="s">
        <v>4</v>
      </c>
      <c r="E30" s="49" t="s">
        <v>2</v>
      </c>
      <c r="F30" s="50">
        <v>99525.85</v>
      </c>
    </row>
    <row r="31" spans="1:6" s="63" customFormat="1" ht="25.25" customHeight="1" x14ac:dyDescent="0.3">
      <c r="A31" s="63">
        <v>1</v>
      </c>
      <c r="B31" s="47" t="s">
        <v>136</v>
      </c>
      <c r="C31" s="48" t="s">
        <v>17</v>
      </c>
      <c r="D31" s="49" t="s">
        <v>4</v>
      </c>
      <c r="E31" s="49" t="s">
        <v>2</v>
      </c>
      <c r="F31" s="50">
        <v>53247.15</v>
      </c>
    </row>
    <row r="32" spans="1:6" s="63" customFormat="1" ht="15.05" customHeight="1" x14ac:dyDescent="0.3">
      <c r="B32" s="47"/>
      <c r="C32" s="48"/>
      <c r="D32" s="49"/>
      <c r="E32" s="49"/>
      <c r="F32" s="50">
        <v>5978.29</v>
      </c>
    </row>
    <row r="33" spans="1:6" s="63" customFormat="1" ht="51.05" customHeight="1" x14ac:dyDescent="0.3">
      <c r="A33" s="63">
        <v>1</v>
      </c>
      <c r="B33" s="47" t="s">
        <v>57</v>
      </c>
      <c r="C33" s="48" t="s">
        <v>58</v>
      </c>
      <c r="D33" s="49" t="s">
        <v>59</v>
      </c>
      <c r="E33" s="49" t="s">
        <v>0</v>
      </c>
      <c r="F33" s="50">
        <v>109672.74</v>
      </c>
    </row>
    <row r="34" spans="1:6" s="63" customFormat="1" ht="37.1" x14ac:dyDescent="0.3">
      <c r="A34" s="63">
        <v>1</v>
      </c>
      <c r="B34" s="47" t="s">
        <v>137</v>
      </c>
      <c r="C34" s="48" t="s">
        <v>138</v>
      </c>
      <c r="D34" s="49" t="s">
        <v>59</v>
      </c>
      <c r="E34" s="49" t="s">
        <v>2</v>
      </c>
      <c r="F34" s="50">
        <v>44937.2</v>
      </c>
    </row>
    <row r="35" spans="1:6" s="63" customFormat="1" x14ac:dyDescent="0.3">
      <c r="B35" s="47"/>
      <c r="C35" s="48"/>
      <c r="D35" s="49"/>
      <c r="E35" s="49"/>
      <c r="F35" s="50">
        <v>6624.52</v>
      </c>
    </row>
    <row r="36" spans="1:6" s="63" customFormat="1" ht="46.25" customHeight="1" x14ac:dyDescent="0.3">
      <c r="A36" s="63">
        <v>1</v>
      </c>
      <c r="B36" s="108" t="s">
        <v>199</v>
      </c>
      <c r="C36" s="111" t="s">
        <v>200</v>
      </c>
      <c r="D36" s="116" t="s">
        <v>4</v>
      </c>
      <c r="E36" s="116" t="s">
        <v>15</v>
      </c>
      <c r="F36" s="122">
        <v>21780</v>
      </c>
    </row>
    <row r="37" spans="1:6" s="63" customFormat="1" ht="24.75" x14ac:dyDescent="0.3">
      <c r="A37" s="63">
        <v>1</v>
      </c>
      <c r="B37" s="108" t="s">
        <v>201</v>
      </c>
      <c r="C37" s="111" t="s">
        <v>202</v>
      </c>
      <c r="D37" s="116" t="s">
        <v>4</v>
      </c>
      <c r="E37" s="116" t="s">
        <v>15</v>
      </c>
      <c r="F37" s="122">
        <v>46022.35</v>
      </c>
    </row>
    <row r="38" spans="1:6" s="63" customFormat="1" x14ac:dyDescent="0.3">
      <c r="A38" s="136">
        <f>SUM(A24:A37)</f>
        <v>10</v>
      </c>
      <c r="B38" s="47"/>
      <c r="C38" s="48"/>
      <c r="D38" s="49"/>
      <c r="E38" s="49"/>
      <c r="F38" s="166">
        <f>SUM(F24:F37)</f>
        <v>618163.65</v>
      </c>
    </row>
    <row r="39" spans="1:6" s="63" customFormat="1" ht="61.8" customHeight="1" x14ac:dyDescent="0.3">
      <c r="A39" s="63">
        <v>1</v>
      </c>
      <c r="B39" s="47" t="s">
        <v>60</v>
      </c>
      <c r="C39" s="51" t="s">
        <v>61</v>
      </c>
      <c r="D39" s="49" t="s">
        <v>1</v>
      </c>
      <c r="E39" s="49" t="s">
        <v>0</v>
      </c>
      <c r="F39" s="50">
        <v>169226.59</v>
      </c>
    </row>
    <row r="40" spans="1:6" s="63" customFormat="1" ht="37.65" customHeight="1" x14ac:dyDescent="0.3">
      <c r="A40" s="63">
        <v>1</v>
      </c>
      <c r="B40" s="47" t="s">
        <v>62</v>
      </c>
      <c r="C40" s="48" t="s">
        <v>63</v>
      </c>
      <c r="D40" s="49" t="s">
        <v>1</v>
      </c>
      <c r="E40" s="49" t="s">
        <v>0</v>
      </c>
      <c r="F40" s="52">
        <v>158334.79</v>
      </c>
    </row>
    <row r="41" spans="1:6" s="63" customFormat="1" ht="63.95" customHeight="1" x14ac:dyDescent="0.3">
      <c r="A41" s="63">
        <v>1</v>
      </c>
      <c r="B41" s="47" t="s">
        <v>64</v>
      </c>
      <c r="C41" s="48" t="s">
        <v>65</v>
      </c>
      <c r="D41" s="49" t="s">
        <v>1</v>
      </c>
      <c r="E41" s="49" t="s">
        <v>0</v>
      </c>
      <c r="F41" s="50">
        <v>11029282.720000001</v>
      </c>
    </row>
    <row r="42" spans="1:6" s="63" customFormat="1" ht="15.6" customHeight="1" x14ac:dyDescent="0.3">
      <c r="B42" s="47"/>
      <c r="C42" s="48"/>
      <c r="D42" s="49"/>
      <c r="E42" s="49"/>
      <c r="F42" s="50">
        <v>8605450.6600000001</v>
      </c>
    </row>
    <row r="43" spans="1:6" s="63" customFormat="1" ht="72.55" customHeight="1" x14ac:dyDescent="0.3">
      <c r="A43" s="63">
        <v>1</v>
      </c>
      <c r="B43" s="47" t="s">
        <v>66</v>
      </c>
      <c r="C43" s="48" t="s">
        <v>67</v>
      </c>
      <c r="D43" s="49" t="s">
        <v>1</v>
      </c>
      <c r="E43" s="49" t="s">
        <v>0</v>
      </c>
      <c r="F43" s="50">
        <v>136741.14000000001</v>
      </c>
    </row>
    <row r="44" spans="1:6" s="63" customFormat="1" ht="15.6" customHeight="1" x14ac:dyDescent="0.3">
      <c r="B44" s="47"/>
      <c r="C44" s="48"/>
      <c r="D44" s="49"/>
      <c r="E44" s="49"/>
      <c r="F44" s="50">
        <v>15028.81</v>
      </c>
    </row>
    <row r="45" spans="1:6" s="63" customFormat="1" ht="48.4" customHeight="1" x14ac:dyDescent="0.3">
      <c r="A45" s="63">
        <v>1</v>
      </c>
      <c r="B45" s="47" t="s">
        <v>68</v>
      </c>
      <c r="C45" s="51" t="s">
        <v>69</v>
      </c>
      <c r="D45" s="49" t="s">
        <v>1</v>
      </c>
      <c r="E45" s="49" t="s">
        <v>0</v>
      </c>
      <c r="F45" s="50">
        <v>3300000</v>
      </c>
    </row>
    <row r="46" spans="1:6" s="63" customFormat="1" ht="33.35" customHeight="1" thickBot="1" x14ac:dyDescent="0.35">
      <c r="A46" s="63">
        <v>1</v>
      </c>
      <c r="B46" s="39" t="s">
        <v>70</v>
      </c>
      <c r="C46" s="40" t="s">
        <v>71</v>
      </c>
      <c r="D46" s="41" t="s">
        <v>1</v>
      </c>
      <c r="E46" s="41" t="s">
        <v>0</v>
      </c>
      <c r="F46" s="42">
        <v>193648</v>
      </c>
    </row>
    <row r="47" spans="1:6" s="63" customFormat="1" ht="37.1" x14ac:dyDescent="0.3">
      <c r="A47" s="63">
        <v>1</v>
      </c>
      <c r="B47" s="43" t="s">
        <v>72</v>
      </c>
      <c r="C47" s="57" t="s">
        <v>73</v>
      </c>
      <c r="D47" s="45" t="s">
        <v>1</v>
      </c>
      <c r="E47" s="45" t="s">
        <v>0</v>
      </c>
      <c r="F47" s="46">
        <v>1951821.96</v>
      </c>
    </row>
    <row r="48" spans="1:6" s="63" customFormat="1" ht="61.25" customHeight="1" x14ac:dyDescent="0.3">
      <c r="A48" s="63">
        <v>1</v>
      </c>
      <c r="B48" s="47" t="s">
        <v>74</v>
      </c>
      <c r="C48" s="51" t="s">
        <v>75</v>
      </c>
      <c r="D48" s="49" t="s">
        <v>1</v>
      </c>
      <c r="E48" s="49" t="s">
        <v>0</v>
      </c>
      <c r="F48" s="50">
        <v>612989.11</v>
      </c>
    </row>
    <row r="49" spans="1:6" s="63" customFormat="1" ht="42.45" customHeight="1" thickBot="1" x14ac:dyDescent="0.35">
      <c r="A49" s="63">
        <v>1</v>
      </c>
      <c r="B49" s="39" t="s">
        <v>76</v>
      </c>
      <c r="C49" s="53" t="s">
        <v>77</v>
      </c>
      <c r="D49" s="41" t="s">
        <v>1</v>
      </c>
      <c r="E49" s="41" t="s">
        <v>0</v>
      </c>
      <c r="F49" s="42">
        <v>786845.52</v>
      </c>
    </row>
    <row r="50" spans="1:6" s="63" customFormat="1" ht="37.65" thickBot="1" x14ac:dyDescent="0.35">
      <c r="A50" s="63">
        <v>1</v>
      </c>
      <c r="B50" s="58" t="s">
        <v>78</v>
      </c>
      <c r="C50" s="189" t="s">
        <v>79</v>
      </c>
      <c r="D50" s="59" t="s">
        <v>1</v>
      </c>
      <c r="E50" s="59" t="s">
        <v>0</v>
      </c>
      <c r="F50" s="60">
        <v>6307869.1500000004</v>
      </c>
    </row>
    <row r="51" spans="1:6" s="63" customFormat="1" ht="47.3" customHeight="1" x14ac:dyDescent="0.3">
      <c r="A51" s="63">
        <v>1</v>
      </c>
      <c r="B51" s="43" t="s">
        <v>80</v>
      </c>
      <c r="C51" s="44" t="s">
        <v>81</v>
      </c>
      <c r="D51" s="45" t="s">
        <v>1</v>
      </c>
      <c r="E51" s="45" t="s">
        <v>0</v>
      </c>
      <c r="F51" s="46">
        <v>183252.08</v>
      </c>
    </row>
    <row r="52" spans="1:6" s="63" customFormat="1" ht="40.85" customHeight="1" x14ac:dyDescent="0.3">
      <c r="A52" s="63">
        <v>1</v>
      </c>
      <c r="B52" s="47" t="s">
        <v>82</v>
      </c>
      <c r="C52" s="48" t="s">
        <v>83</v>
      </c>
      <c r="D52" s="49" t="s">
        <v>1</v>
      </c>
      <c r="E52" s="49" t="s">
        <v>0</v>
      </c>
      <c r="F52" s="52">
        <v>86992.79</v>
      </c>
    </row>
    <row r="53" spans="1:6" s="63" customFormat="1" ht="44.6" customHeight="1" x14ac:dyDescent="0.3">
      <c r="A53" s="63">
        <v>1</v>
      </c>
      <c r="B53" s="47" t="s">
        <v>84</v>
      </c>
      <c r="C53" s="48" t="s">
        <v>85</v>
      </c>
      <c r="D53" s="49" t="s">
        <v>1</v>
      </c>
      <c r="E53" s="49" t="s">
        <v>0</v>
      </c>
      <c r="F53" s="50">
        <v>174229.49</v>
      </c>
    </row>
    <row r="54" spans="1:6" s="63" customFormat="1" ht="14.55" customHeight="1" x14ac:dyDescent="0.3">
      <c r="B54" s="130"/>
      <c r="C54" s="131"/>
      <c r="D54" s="132"/>
      <c r="E54" s="132"/>
      <c r="F54" s="133">
        <v>38590.17</v>
      </c>
    </row>
    <row r="55" spans="1:6" s="63" customFormat="1" ht="25.25" thickBot="1" x14ac:dyDescent="0.35">
      <c r="A55" s="63">
        <v>1</v>
      </c>
      <c r="B55" s="39" t="s">
        <v>86</v>
      </c>
      <c r="C55" s="53" t="s">
        <v>87</v>
      </c>
      <c r="D55" s="41" t="s">
        <v>1</v>
      </c>
      <c r="E55" s="41" t="s">
        <v>0</v>
      </c>
      <c r="F55" s="42">
        <v>395137.6</v>
      </c>
    </row>
    <row r="56" spans="1:6" s="63" customFormat="1" ht="49.45" x14ac:dyDescent="0.3">
      <c r="A56" s="63">
        <v>1</v>
      </c>
      <c r="B56" s="43" t="s">
        <v>88</v>
      </c>
      <c r="C56" s="44" t="s">
        <v>89</v>
      </c>
      <c r="D56" s="45" t="s">
        <v>1</v>
      </c>
      <c r="E56" s="45" t="s">
        <v>0</v>
      </c>
      <c r="F56" s="46">
        <v>122941.4</v>
      </c>
    </row>
    <row r="57" spans="1:6" s="63" customFormat="1" x14ac:dyDescent="0.3">
      <c r="B57" s="35"/>
      <c r="C57" s="140"/>
      <c r="D57" s="37"/>
      <c r="E57" s="37"/>
      <c r="F57" s="38">
        <v>39325</v>
      </c>
    </row>
    <row r="58" spans="1:6" s="63" customFormat="1" ht="32.25" customHeight="1" x14ac:dyDescent="0.3">
      <c r="A58" s="63">
        <v>1</v>
      </c>
      <c r="B58" s="47" t="s">
        <v>90</v>
      </c>
      <c r="C58" s="48" t="s">
        <v>91</v>
      </c>
      <c r="D58" s="49" t="s">
        <v>1</v>
      </c>
      <c r="E58" s="49" t="s">
        <v>0</v>
      </c>
      <c r="F58" s="50">
        <v>14743.32</v>
      </c>
    </row>
    <row r="59" spans="1:6" s="63" customFormat="1" ht="37.1" customHeight="1" thickBot="1" x14ac:dyDescent="0.35">
      <c r="A59" s="63">
        <v>1</v>
      </c>
      <c r="B59" s="39" t="s">
        <v>92</v>
      </c>
      <c r="C59" s="53" t="s">
        <v>93</v>
      </c>
      <c r="D59" s="41" t="s">
        <v>1</v>
      </c>
      <c r="E59" s="41" t="s">
        <v>0</v>
      </c>
      <c r="F59" s="42" t="s">
        <v>94</v>
      </c>
    </row>
    <row r="60" spans="1:6" s="63" customFormat="1" ht="58.05" customHeight="1" x14ac:dyDescent="0.3">
      <c r="A60" s="63">
        <v>1</v>
      </c>
      <c r="B60" s="43" t="s">
        <v>95</v>
      </c>
      <c r="C60" s="44" t="s">
        <v>96</v>
      </c>
      <c r="D60" s="45" t="s">
        <v>1</v>
      </c>
      <c r="E60" s="45" t="s">
        <v>0</v>
      </c>
      <c r="F60" s="46">
        <v>107508.5</v>
      </c>
    </row>
    <row r="61" spans="1:6" s="63" customFormat="1" ht="15.6" customHeight="1" x14ac:dyDescent="0.3">
      <c r="B61" s="35"/>
      <c r="C61" s="140"/>
      <c r="D61" s="37"/>
      <c r="E61" s="37"/>
      <c r="F61" s="38">
        <v>24444.42</v>
      </c>
    </row>
    <row r="62" spans="1:6" s="63" customFormat="1" ht="61.8" x14ac:dyDescent="0.3">
      <c r="A62" s="63">
        <v>1</v>
      </c>
      <c r="B62" s="47" t="s">
        <v>97</v>
      </c>
      <c r="C62" s="48" t="s">
        <v>98</v>
      </c>
      <c r="D62" s="49" t="s">
        <v>1</v>
      </c>
      <c r="E62" s="49" t="s">
        <v>0</v>
      </c>
      <c r="F62" s="50">
        <v>10588</v>
      </c>
    </row>
    <row r="63" spans="1:6" s="63" customFormat="1" x14ac:dyDescent="0.3">
      <c r="B63" s="47"/>
      <c r="C63" s="48"/>
      <c r="D63" s="49"/>
      <c r="E63" s="49"/>
      <c r="F63" s="50">
        <v>12811.48</v>
      </c>
    </row>
    <row r="64" spans="1:6" s="63" customFormat="1" ht="44.1" customHeight="1" x14ac:dyDescent="0.3">
      <c r="A64" s="63">
        <v>1</v>
      </c>
      <c r="B64" s="47" t="s">
        <v>99</v>
      </c>
      <c r="C64" s="48" t="s">
        <v>100</v>
      </c>
      <c r="D64" s="49" t="s">
        <v>1</v>
      </c>
      <c r="E64" s="49" t="s">
        <v>0</v>
      </c>
      <c r="F64" s="50">
        <v>214889.89</v>
      </c>
    </row>
    <row r="65" spans="1:6" s="63" customFormat="1" ht="37.1" x14ac:dyDescent="0.3">
      <c r="A65" s="63">
        <v>1</v>
      </c>
      <c r="B65" s="47" t="s">
        <v>101</v>
      </c>
      <c r="C65" s="48" t="s">
        <v>102</v>
      </c>
      <c r="D65" s="49" t="s">
        <v>1</v>
      </c>
      <c r="E65" s="49" t="s">
        <v>0</v>
      </c>
      <c r="F65" s="50">
        <v>205521.28</v>
      </c>
    </row>
    <row r="66" spans="1:6" s="63" customFormat="1" ht="46.25" customHeight="1" thickBot="1" x14ac:dyDescent="0.35">
      <c r="A66" s="63">
        <v>1</v>
      </c>
      <c r="B66" s="39" t="s">
        <v>103</v>
      </c>
      <c r="C66" s="53" t="s">
        <v>104</v>
      </c>
      <c r="D66" s="41" t="s">
        <v>1</v>
      </c>
      <c r="E66" s="41" t="s">
        <v>0</v>
      </c>
      <c r="F66" s="42">
        <v>288014.46000000002</v>
      </c>
    </row>
    <row r="67" spans="1:6" s="63" customFormat="1" ht="41.95" customHeight="1" x14ac:dyDescent="0.3">
      <c r="A67" s="63">
        <v>1</v>
      </c>
      <c r="B67" s="43" t="s">
        <v>139</v>
      </c>
      <c r="C67" s="57" t="s">
        <v>140</v>
      </c>
      <c r="D67" s="45" t="s">
        <v>1</v>
      </c>
      <c r="E67" s="45" t="s">
        <v>2</v>
      </c>
      <c r="F67" s="55">
        <v>22627</v>
      </c>
    </row>
    <row r="68" spans="1:6" s="63" customFormat="1" ht="48.4" customHeight="1" x14ac:dyDescent="0.3">
      <c r="A68" s="63">
        <v>1</v>
      </c>
      <c r="B68" s="47" t="s">
        <v>141</v>
      </c>
      <c r="C68" s="51" t="s">
        <v>142</v>
      </c>
      <c r="D68" s="49" t="s">
        <v>1</v>
      </c>
      <c r="E68" s="49" t="s">
        <v>2</v>
      </c>
      <c r="F68" s="50">
        <v>19008</v>
      </c>
    </row>
    <row r="69" spans="1:6" s="63" customFormat="1" ht="12.9" customHeight="1" x14ac:dyDescent="0.3">
      <c r="B69" s="47"/>
      <c r="C69" s="51"/>
      <c r="D69" s="49"/>
      <c r="E69" s="49"/>
      <c r="F69" s="50">
        <v>41065</v>
      </c>
    </row>
    <row r="70" spans="1:6" s="63" customFormat="1" ht="14" customHeight="1" x14ac:dyDescent="0.3">
      <c r="B70" s="47"/>
      <c r="C70" s="51"/>
      <c r="D70" s="49"/>
      <c r="E70" s="49"/>
      <c r="F70" s="50">
        <v>24655.4</v>
      </c>
    </row>
    <row r="71" spans="1:6" s="63" customFormat="1" ht="47.85" customHeight="1" x14ac:dyDescent="0.3">
      <c r="A71" s="63">
        <v>1</v>
      </c>
      <c r="B71" s="47" t="s">
        <v>143</v>
      </c>
      <c r="C71" s="48" t="s">
        <v>144</v>
      </c>
      <c r="D71" s="49" t="s">
        <v>1</v>
      </c>
      <c r="E71" s="49" t="s">
        <v>2</v>
      </c>
      <c r="F71" s="50">
        <v>102872.32000000001</v>
      </c>
    </row>
    <row r="72" spans="1:6" s="63" customFormat="1" ht="54.8" customHeight="1" x14ac:dyDescent="0.3">
      <c r="A72" s="63">
        <v>1</v>
      </c>
      <c r="B72" s="47" t="s">
        <v>145</v>
      </c>
      <c r="C72" s="48" t="s">
        <v>146</v>
      </c>
      <c r="D72" s="49" t="s">
        <v>1</v>
      </c>
      <c r="E72" s="49" t="s">
        <v>2</v>
      </c>
      <c r="F72" s="50">
        <v>30400</v>
      </c>
    </row>
    <row r="73" spans="1:6" s="63" customFormat="1" ht="15.05" customHeight="1" x14ac:dyDescent="0.3">
      <c r="B73" s="47"/>
      <c r="C73" s="48"/>
      <c r="D73" s="49"/>
      <c r="E73" s="49"/>
      <c r="F73" s="50">
        <v>22200</v>
      </c>
    </row>
    <row r="74" spans="1:6" s="63" customFormat="1" ht="15.05" customHeight="1" x14ac:dyDescent="0.3">
      <c r="B74" s="47"/>
      <c r="C74" s="48"/>
      <c r="D74" s="49"/>
      <c r="E74" s="49"/>
      <c r="F74" s="50">
        <v>29925</v>
      </c>
    </row>
    <row r="75" spans="1:6" s="63" customFormat="1" ht="14" customHeight="1" x14ac:dyDescent="0.3">
      <c r="B75" s="47"/>
      <c r="C75" s="48"/>
      <c r="D75" s="49"/>
      <c r="E75" s="49"/>
      <c r="F75" s="50">
        <v>9750</v>
      </c>
    </row>
    <row r="76" spans="1:6" s="63" customFormat="1" ht="60.2" customHeight="1" x14ac:dyDescent="0.3">
      <c r="A76" s="63">
        <v>1</v>
      </c>
      <c r="B76" s="47" t="s">
        <v>147</v>
      </c>
      <c r="C76" s="48" t="s">
        <v>148</v>
      </c>
      <c r="D76" s="49" t="s">
        <v>1</v>
      </c>
      <c r="E76" s="49" t="s">
        <v>2</v>
      </c>
      <c r="F76" s="50">
        <v>55478.51</v>
      </c>
    </row>
    <row r="77" spans="1:6" s="63" customFormat="1" ht="24.75" x14ac:dyDescent="0.3">
      <c r="A77" s="63">
        <v>1</v>
      </c>
      <c r="B77" s="47" t="s">
        <v>149</v>
      </c>
      <c r="C77" s="48" t="s">
        <v>150</v>
      </c>
      <c r="D77" s="49" t="s">
        <v>1</v>
      </c>
      <c r="E77" s="49" t="s">
        <v>2</v>
      </c>
      <c r="F77" s="50">
        <v>59758.400000000001</v>
      </c>
    </row>
    <row r="78" spans="1:6" s="63" customFormat="1" ht="37.1" x14ac:dyDescent="0.3">
      <c r="A78" s="63">
        <v>1</v>
      </c>
      <c r="B78" s="47" t="s">
        <v>151</v>
      </c>
      <c r="C78" s="48" t="s">
        <v>152</v>
      </c>
      <c r="D78" s="49" t="s">
        <v>1</v>
      </c>
      <c r="E78" s="49" t="s">
        <v>2</v>
      </c>
      <c r="F78" s="50">
        <v>49545.1</v>
      </c>
    </row>
    <row r="79" spans="1:6" s="63" customFormat="1" ht="37.1" x14ac:dyDescent="0.3">
      <c r="A79" s="63">
        <v>1</v>
      </c>
      <c r="B79" s="47" t="s">
        <v>153</v>
      </c>
      <c r="C79" s="48" t="s">
        <v>154</v>
      </c>
      <c r="D79" s="49" t="s">
        <v>1</v>
      </c>
      <c r="E79" s="49" t="s">
        <v>2</v>
      </c>
      <c r="F79" s="50">
        <v>49852</v>
      </c>
    </row>
    <row r="80" spans="1:6" s="63" customFormat="1" ht="24.75" x14ac:dyDescent="0.3">
      <c r="A80" s="63">
        <v>1</v>
      </c>
      <c r="B80" s="47" t="s">
        <v>155</v>
      </c>
      <c r="C80" s="48" t="s">
        <v>156</v>
      </c>
      <c r="D80" s="49" t="s">
        <v>1</v>
      </c>
      <c r="E80" s="49" t="s">
        <v>2</v>
      </c>
      <c r="F80" s="50">
        <v>24747</v>
      </c>
    </row>
    <row r="81" spans="1:6" s="63" customFormat="1" x14ac:dyDescent="0.3">
      <c r="B81" s="47"/>
      <c r="C81" s="48"/>
      <c r="D81" s="49"/>
      <c r="E81" s="49"/>
      <c r="F81" s="50">
        <v>20255.400000000001</v>
      </c>
    </row>
    <row r="82" spans="1:6" s="63" customFormat="1" x14ac:dyDescent="0.3">
      <c r="B82" s="47"/>
      <c r="C82" s="48"/>
      <c r="D82" s="49"/>
      <c r="E82" s="49"/>
      <c r="F82" s="50">
        <v>13164.8</v>
      </c>
    </row>
    <row r="83" spans="1:6" s="63" customFormat="1" ht="29.05" customHeight="1" x14ac:dyDescent="0.3">
      <c r="A83" s="63">
        <v>1</v>
      </c>
      <c r="B83" s="47" t="s">
        <v>157</v>
      </c>
      <c r="C83" s="48" t="s">
        <v>158</v>
      </c>
      <c r="D83" s="49" t="s">
        <v>1</v>
      </c>
      <c r="E83" s="49" t="s">
        <v>2</v>
      </c>
      <c r="F83" s="50">
        <v>24805</v>
      </c>
    </row>
    <row r="84" spans="1:6" s="63" customFormat="1" ht="37.1" x14ac:dyDescent="0.3">
      <c r="A84" s="63">
        <v>1</v>
      </c>
      <c r="B84" s="47" t="s">
        <v>159</v>
      </c>
      <c r="C84" s="48" t="s">
        <v>160</v>
      </c>
      <c r="D84" s="49" t="s">
        <v>1</v>
      </c>
      <c r="E84" s="49" t="s">
        <v>2</v>
      </c>
      <c r="F84" s="50">
        <v>74657</v>
      </c>
    </row>
    <row r="85" spans="1:6" s="63" customFormat="1" ht="32.799999999999997" customHeight="1" thickBot="1" x14ac:dyDescent="0.35">
      <c r="A85" s="63">
        <v>1</v>
      </c>
      <c r="B85" s="39" t="s">
        <v>161</v>
      </c>
      <c r="C85" s="53" t="s">
        <v>162</v>
      </c>
      <c r="D85" s="41" t="s">
        <v>1</v>
      </c>
      <c r="E85" s="41" t="s">
        <v>2</v>
      </c>
      <c r="F85" s="42">
        <v>13794</v>
      </c>
    </row>
    <row r="86" spans="1:6" s="63" customFormat="1" ht="38.700000000000003" customHeight="1" x14ac:dyDescent="0.3">
      <c r="A86" s="63">
        <v>1</v>
      </c>
      <c r="B86" s="43" t="s">
        <v>178</v>
      </c>
      <c r="C86" s="57" t="s">
        <v>179</v>
      </c>
      <c r="D86" s="45" t="s">
        <v>1</v>
      </c>
      <c r="E86" s="45" t="s">
        <v>15</v>
      </c>
      <c r="F86" s="55">
        <v>40462.400000000001</v>
      </c>
    </row>
    <row r="87" spans="1:6" s="63" customFormat="1" ht="36" customHeight="1" x14ac:dyDescent="0.3">
      <c r="A87" s="63">
        <v>1</v>
      </c>
      <c r="B87" s="47" t="s">
        <v>180</v>
      </c>
      <c r="C87" s="51" t="s">
        <v>181</v>
      </c>
      <c r="D87" s="49" t="s">
        <v>1</v>
      </c>
      <c r="E87" s="49" t="s">
        <v>15</v>
      </c>
      <c r="F87" s="52">
        <v>15964.01</v>
      </c>
    </row>
    <row r="88" spans="1:6" s="63" customFormat="1" ht="40.85" customHeight="1" x14ac:dyDescent="0.3">
      <c r="A88" s="63">
        <v>1</v>
      </c>
      <c r="B88" s="47" t="s">
        <v>182</v>
      </c>
      <c r="C88" s="48" t="s">
        <v>183</v>
      </c>
      <c r="D88" s="49" t="s">
        <v>1</v>
      </c>
      <c r="E88" s="49" t="s">
        <v>15</v>
      </c>
      <c r="F88" s="52">
        <v>6292</v>
      </c>
    </row>
    <row r="89" spans="1:6" s="63" customFormat="1" ht="37.1" x14ac:dyDescent="0.3">
      <c r="A89" s="63">
        <v>1</v>
      </c>
      <c r="B89" s="47" t="s">
        <v>184</v>
      </c>
      <c r="C89" s="48" t="s">
        <v>185</v>
      </c>
      <c r="D89" s="49" t="s">
        <v>1</v>
      </c>
      <c r="E89" s="49" t="s">
        <v>15</v>
      </c>
      <c r="F89" s="50">
        <v>16964.2</v>
      </c>
    </row>
    <row r="90" spans="1:6" s="63" customFormat="1" x14ac:dyDescent="0.3">
      <c r="B90" s="47"/>
      <c r="C90" s="48"/>
      <c r="D90" s="49"/>
      <c r="E90" s="49"/>
      <c r="F90" s="50">
        <v>13780.69</v>
      </c>
    </row>
    <row r="91" spans="1:6" s="63" customFormat="1" x14ac:dyDescent="0.3">
      <c r="B91" s="47"/>
      <c r="C91" s="48"/>
      <c r="D91" s="49"/>
      <c r="E91" s="49"/>
      <c r="F91" s="50">
        <v>4779.5</v>
      </c>
    </row>
    <row r="92" spans="1:6" s="63" customFormat="1" ht="47.3" customHeight="1" x14ac:dyDescent="0.3">
      <c r="A92" s="63">
        <v>1</v>
      </c>
      <c r="B92" s="108" t="s">
        <v>189</v>
      </c>
      <c r="C92" s="111" t="s">
        <v>190</v>
      </c>
      <c r="D92" s="116" t="s">
        <v>1</v>
      </c>
      <c r="E92" s="116" t="s">
        <v>0</v>
      </c>
      <c r="F92" s="120">
        <v>58443</v>
      </c>
    </row>
    <row r="93" spans="1:6" s="63" customFormat="1" ht="15.05" customHeight="1" x14ac:dyDescent="0.3">
      <c r="B93" s="108"/>
      <c r="C93" s="111"/>
      <c r="D93" s="116"/>
      <c r="E93" s="116"/>
      <c r="F93" s="120">
        <v>5445</v>
      </c>
    </row>
    <row r="94" spans="1:6" s="63" customFormat="1" ht="46.75" customHeight="1" x14ac:dyDescent="0.3">
      <c r="A94" s="63">
        <v>1</v>
      </c>
      <c r="B94" s="108" t="s">
        <v>191</v>
      </c>
      <c r="C94" s="111" t="s">
        <v>192</v>
      </c>
      <c r="D94" s="116" t="s">
        <v>1</v>
      </c>
      <c r="E94" s="116" t="s">
        <v>0</v>
      </c>
      <c r="F94" s="122">
        <v>60974.32</v>
      </c>
    </row>
    <row r="95" spans="1:6" s="63" customFormat="1" ht="33.35" customHeight="1" x14ac:dyDescent="0.3">
      <c r="A95" s="63">
        <v>1</v>
      </c>
      <c r="B95" s="108" t="s">
        <v>193</v>
      </c>
      <c r="C95" s="111" t="s">
        <v>194</v>
      </c>
      <c r="D95" s="116" t="s">
        <v>1</v>
      </c>
      <c r="E95" s="116" t="s">
        <v>2</v>
      </c>
      <c r="F95" s="120">
        <v>17282.2</v>
      </c>
    </row>
    <row r="96" spans="1:6" s="63" customFormat="1" ht="14.65" customHeight="1" x14ac:dyDescent="0.3">
      <c r="B96" s="156"/>
      <c r="C96" s="167"/>
      <c r="D96" s="168"/>
      <c r="E96" s="168"/>
      <c r="F96" s="169">
        <v>4688.99</v>
      </c>
    </row>
    <row r="97" spans="1:7" s="63" customFormat="1" ht="41.95" customHeight="1" thickBot="1" x14ac:dyDescent="0.35">
      <c r="A97" s="63">
        <v>1</v>
      </c>
      <c r="B97" s="107" t="s">
        <v>195</v>
      </c>
      <c r="C97" s="110" t="s">
        <v>196</v>
      </c>
      <c r="D97" s="115" t="s">
        <v>1</v>
      </c>
      <c r="E97" s="115" t="s">
        <v>2</v>
      </c>
      <c r="F97" s="118">
        <v>22385</v>
      </c>
    </row>
    <row r="98" spans="1:7" s="162" customFormat="1" ht="14" customHeight="1" thickBot="1" x14ac:dyDescent="0.35">
      <c r="A98" s="136">
        <f>SUM(A39:A97)</f>
        <v>42</v>
      </c>
      <c r="B98" s="134"/>
      <c r="C98" s="193"/>
      <c r="D98" s="135"/>
      <c r="E98" s="135"/>
      <c r="F98" s="166">
        <f>SUM(F39:F97)</f>
        <v>36142249.57</v>
      </c>
    </row>
    <row r="99" spans="1:7" s="63" customFormat="1" ht="48.4" customHeight="1" x14ac:dyDescent="0.3">
      <c r="A99" s="63">
        <v>1</v>
      </c>
      <c r="B99" s="43" t="s">
        <v>105</v>
      </c>
      <c r="C99" s="44" t="s">
        <v>106</v>
      </c>
      <c r="D99" s="45" t="s">
        <v>11</v>
      </c>
      <c r="E99" s="45" t="s">
        <v>0</v>
      </c>
      <c r="F99" s="46">
        <v>58980.88</v>
      </c>
    </row>
    <row r="100" spans="1:7" s="63" customFormat="1" ht="15.05" customHeight="1" x14ac:dyDescent="0.3">
      <c r="B100" s="35"/>
      <c r="C100" s="140"/>
      <c r="D100" s="37"/>
      <c r="E100" s="37"/>
      <c r="F100" s="38">
        <v>27597.4</v>
      </c>
    </row>
    <row r="101" spans="1:7" s="63" customFormat="1" ht="41.4" customHeight="1" x14ac:dyDescent="0.3">
      <c r="A101" s="63">
        <v>1</v>
      </c>
      <c r="B101" s="47" t="s">
        <v>107</v>
      </c>
      <c r="C101" s="51" t="s">
        <v>108</v>
      </c>
      <c r="D101" s="49" t="s">
        <v>11</v>
      </c>
      <c r="E101" s="49" t="s">
        <v>0</v>
      </c>
      <c r="F101" s="50">
        <v>786929.04</v>
      </c>
    </row>
    <row r="102" spans="1:7" s="63" customFormat="1" ht="35.5" customHeight="1" x14ac:dyDescent="0.3">
      <c r="A102" s="63">
        <v>1</v>
      </c>
      <c r="B102" s="47" t="s">
        <v>109</v>
      </c>
      <c r="C102" s="48" t="s">
        <v>110</v>
      </c>
      <c r="D102" s="49" t="s">
        <v>11</v>
      </c>
      <c r="E102" s="49" t="s">
        <v>0</v>
      </c>
      <c r="F102" s="50">
        <v>36718</v>
      </c>
    </row>
    <row r="103" spans="1:7" s="63" customFormat="1" ht="14" customHeight="1" x14ac:dyDescent="0.3">
      <c r="B103" s="130"/>
      <c r="C103" s="131"/>
      <c r="D103" s="132"/>
      <c r="E103" s="132"/>
      <c r="F103" s="133">
        <v>2563</v>
      </c>
    </row>
    <row r="104" spans="1:7" s="63" customFormat="1" ht="15.05" customHeight="1" x14ac:dyDescent="0.3">
      <c r="B104" s="130"/>
      <c r="C104" s="131"/>
      <c r="D104" s="132"/>
      <c r="E104" s="132"/>
      <c r="F104" s="133">
        <v>9625</v>
      </c>
    </row>
    <row r="105" spans="1:7" s="63" customFormat="1" ht="38.15" customHeight="1" thickBot="1" x14ac:dyDescent="0.35">
      <c r="A105" s="63">
        <v>1</v>
      </c>
      <c r="B105" s="39" t="s">
        <v>163</v>
      </c>
      <c r="C105" s="40" t="s">
        <v>164</v>
      </c>
      <c r="D105" s="41" t="s">
        <v>11</v>
      </c>
      <c r="E105" s="41" t="s">
        <v>2</v>
      </c>
      <c r="F105" s="56">
        <v>71486.87</v>
      </c>
    </row>
    <row r="106" spans="1:7" s="63" customFormat="1" ht="38.15" customHeight="1" x14ac:dyDescent="0.3">
      <c r="A106" s="63">
        <v>1</v>
      </c>
      <c r="B106" s="71" t="s">
        <v>165</v>
      </c>
      <c r="C106" s="72" t="s">
        <v>166</v>
      </c>
      <c r="D106" s="73" t="s">
        <v>11</v>
      </c>
      <c r="E106" s="73" t="s">
        <v>2</v>
      </c>
      <c r="F106" s="87">
        <v>71993.789999999994</v>
      </c>
      <c r="G106" s="74"/>
    </row>
    <row r="107" spans="1:7" ht="37.1" x14ac:dyDescent="0.3">
      <c r="A107" s="63">
        <v>1</v>
      </c>
      <c r="B107" s="75" t="s">
        <v>167</v>
      </c>
      <c r="C107" s="76" t="s">
        <v>168</v>
      </c>
      <c r="D107" s="77" t="s">
        <v>11</v>
      </c>
      <c r="E107" s="77" t="s">
        <v>2</v>
      </c>
      <c r="F107" s="88">
        <v>22099.439999999999</v>
      </c>
      <c r="G107" s="78"/>
    </row>
    <row r="108" spans="1:7" ht="25.25" thickBot="1" x14ac:dyDescent="0.35">
      <c r="A108" s="63">
        <v>1</v>
      </c>
      <c r="B108" s="79" t="s">
        <v>169</v>
      </c>
      <c r="C108" s="80" t="s">
        <v>170</v>
      </c>
      <c r="D108" s="81" t="s">
        <v>11</v>
      </c>
      <c r="E108" s="81" t="s">
        <v>2</v>
      </c>
      <c r="F108" s="91" t="s">
        <v>186</v>
      </c>
      <c r="G108" s="82"/>
    </row>
    <row r="109" spans="1:7" ht="24.75" x14ac:dyDescent="0.3">
      <c r="A109" s="63">
        <v>1</v>
      </c>
      <c r="B109" s="83" t="s">
        <v>171</v>
      </c>
      <c r="C109" s="84" t="s">
        <v>172</v>
      </c>
      <c r="D109" s="85" t="s">
        <v>11</v>
      </c>
      <c r="E109" s="85" t="s">
        <v>2</v>
      </c>
      <c r="F109" s="90">
        <v>11297.95</v>
      </c>
      <c r="G109" s="85"/>
    </row>
    <row r="110" spans="1:7" x14ac:dyDescent="0.3">
      <c r="A110" s="63"/>
      <c r="B110" s="71"/>
      <c r="C110" s="72"/>
      <c r="D110" s="73"/>
      <c r="E110" s="73"/>
      <c r="F110" s="87">
        <v>5247.77</v>
      </c>
      <c r="G110" s="73"/>
    </row>
    <row r="111" spans="1:7" x14ac:dyDescent="0.3">
      <c r="A111" s="63"/>
      <c r="B111" s="71"/>
      <c r="C111" s="72"/>
      <c r="D111" s="73"/>
      <c r="E111" s="73"/>
      <c r="F111" s="87">
        <v>868.3</v>
      </c>
      <c r="G111" s="73"/>
    </row>
    <row r="112" spans="1:7" x14ac:dyDescent="0.3">
      <c r="A112" s="63"/>
      <c r="B112" s="71"/>
      <c r="C112" s="72"/>
      <c r="D112" s="73"/>
      <c r="E112" s="73"/>
      <c r="F112" s="87">
        <v>1033.4000000000001</v>
      </c>
      <c r="G112" s="73"/>
    </row>
    <row r="113" spans="1:7" ht="37.1" x14ac:dyDescent="0.3">
      <c r="A113" s="63">
        <v>1</v>
      </c>
      <c r="B113" s="75" t="s">
        <v>173</v>
      </c>
      <c r="C113" s="76" t="s">
        <v>13</v>
      </c>
      <c r="D113" s="77" t="s">
        <v>11</v>
      </c>
      <c r="E113" s="77" t="s">
        <v>2</v>
      </c>
      <c r="F113" s="88">
        <v>107646.31</v>
      </c>
      <c r="G113" s="77"/>
    </row>
    <row r="114" spans="1:7" ht="25.25" thickBot="1" x14ac:dyDescent="0.35">
      <c r="A114" s="63">
        <v>1</v>
      </c>
      <c r="B114" s="79" t="s">
        <v>174</v>
      </c>
      <c r="C114" s="80" t="s">
        <v>175</v>
      </c>
      <c r="D114" s="81" t="s">
        <v>11</v>
      </c>
      <c r="E114" s="81" t="s">
        <v>2</v>
      </c>
      <c r="F114" s="91">
        <v>31950</v>
      </c>
      <c r="G114" s="81"/>
    </row>
    <row r="115" spans="1:7" ht="37.1" x14ac:dyDescent="0.3">
      <c r="A115" s="63">
        <v>1</v>
      </c>
      <c r="B115" s="83" t="s">
        <v>176</v>
      </c>
      <c r="C115" s="84" t="s">
        <v>177</v>
      </c>
      <c r="D115" s="85" t="s">
        <v>11</v>
      </c>
      <c r="E115" s="85" t="s">
        <v>12</v>
      </c>
      <c r="F115" s="90">
        <v>4921.07</v>
      </c>
      <c r="G115" s="85"/>
    </row>
    <row r="116" spans="1:7" ht="37.65" thickBot="1" x14ac:dyDescent="0.35">
      <c r="A116" s="63">
        <v>1</v>
      </c>
      <c r="B116" s="102" t="s">
        <v>197</v>
      </c>
      <c r="C116" s="103" t="s">
        <v>198</v>
      </c>
      <c r="D116" s="104" t="s">
        <v>11</v>
      </c>
      <c r="E116" s="104" t="s">
        <v>2</v>
      </c>
      <c r="F116" s="191">
        <v>6788.1</v>
      </c>
      <c r="G116" s="86"/>
    </row>
    <row r="117" spans="1:7" x14ac:dyDescent="0.3">
      <c r="A117" s="136">
        <f>SUM(A99:A116)</f>
        <v>12</v>
      </c>
      <c r="B117" s="68"/>
      <c r="C117" s="186"/>
      <c r="D117" s="68"/>
      <c r="E117" s="68"/>
      <c r="F117" s="166">
        <f>SUM(F99:F116)</f>
        <v>1257746.32</v>
      </c>
      <c r="G117" s="68"/>
    </row>
    <row r="118" spans="1:7" x14ac:dyDescent="0.3">
      <c r="A118" s="162">
        <f>SUM(A117,A98,A38,A23,A17,A3)</f>
        <v>81</v>
      </c>
      <c r="B118" s="68"/>
      <c r="C118" s="186"/>
      <c r="D118" s="68"/>
      <c r="E118" s="68"/>
      <c r="F118" s="70">
        <f>SUM(F117,F98,F38,F23,F17)</f>
        <v>47402386.319999993</v>
      </c>
      <c r="G118" s="68"/>
    </row>
  </sheetData>
  <sortState ref="A2:F82">
    <sortCondition ref="D2:D82"/>
  </sortState>
  <pageMargins left="0.15748031496062992" right="0.15748031496062992" top="1.0629921259842521" bottom="0.70866141732283472" header="0.27559055118110237" footer="0.51181102362204722"/>
  <pageSetup paperSize="9" orientation="portrait" r:id="rId1"/>
  <headerFooter scaleWithDoc="0" alignWithMargins="0">
    <oddHeader>&amp;L&amp;G&amp;C&amp;"-,Negrita"&amp;10
CONTRATOS FORMALIZADOS 2021 - AYUNTAMIENTO</oddHeader>
    <oddFooter>&amp;C&amp;"-,Negrita"&amp;10&amp;P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3" workbookViewId="0">
      <selection activeCell="G45" sqref="G45"/>
    </sheetView>
  </sheetViews>
  <sheetFormatPr baseColWidth="10" defaultColWidth="11.59765625" defaultRowHeight="14" x14ac:dyDescent="0.3"/>
  <cols>
    <col min="1" max="1" width="17.8984375" style="5" customWidth="1"/>
    <col min="2" max="2" width="22.8984375" style="5" customWidth="1"/>
    <col min="3" max="3" width="13.59765625" style="5" customWidth="1"/>
    <col min="4" max="4" width="22" style="5" customWidth="1"/>
    <col min="5" max="5" width="17.8984375" style="5" customWidth="1"/>
    <col min="6" max="16384" width="11.59765625" style="5"/>
  </cols>
  <sheetData>
    <row r="1" spans="1:5" ht="7.55" customHeight="1" x14ac:dyDescent="0.3"/>
    <row r="2" spans="1:5" x14ac:dyDescent="0.3">
      <c r="B2" s="66" t="s">
        <v>18</v>
      </c>
      <c r="C2" s="66"/>
      <c r="D2" s="66"/>
    </row>
    <row r="3" spans="1:5" ht="7.55" customHeight="1" thickBot="1" x14ac:dyDescent="0.35">
      <c r="E3" s="6"/>
    </row>
    <row r="4" spans="1:5" ht="29.05" thickTop="1" thickBot="1" x14ac:dyDescent="0.35">
      <c r="B4" s="7"/>
      <c r="C4" s="8" t="s">
        <v>19</v>
      </c>
      <c r="D4" s="9" t="s">
        <v>20</v>
      </c>
    </row>
    <row r="5" spans="1:5" ht="15.05" customHeight="1" thickBot="1" x14ac:dyDescent="0.35">
      <c r="B5" s="10" t="s">
        <v>14</v>
      </c>
      <c r="C5" s="11">
        <f>'Formalizados Tipo Contrato'!$A$3</f>
        <v>1</v>
      </c>
      <c r="D5" s="12">
        <v>0</v>
      </c>
    </row>
    <row r="6" spans="1:5" ht="15.05" customHeight="1" thickBot="1" x14ac:dyDescent="0.35">
      <c r="B6" s="10" t="s">
        <v>21</v>
      </c>
      <c r="C6" s="11">
        <f>'Formalizados Tipo Contrato'!$A$17</f>
        <v>11</v>
      </c>
      <c r="D6" s="12">
        <f>'Formalizados Tipo Contrato'!$F$17</f>
        <v>2554644.8699999996</v>
      </c>
    </row>
    <row r="7" spans="1:5" ht="15.05" customHeight="1" thickBot="1" x14ac:dyDescent="0.35">
      <c r="B7" s="10" t="s">
        <v>3</v>
      </c>
      <c r="C7" s="11">
        <f>'Formalizados Tipo Contrato'!$A$23</f>
        <v>5</v>
      </c>
      <c r="D7" s="12">
        <f>'Formalizados Tipo Contrato'!$F$23</f>
        <v>6829581.9099999992</v>
      </c>
    </row>
    <row r="8" spans="1:5" ht="15.05" customHeight="1" thickBot="1" x14ac:dyDescent="0.35">
      <c r="B8" s="10" t="s">
        <v>4</v>
      </c>
      <c r="C8" s="11">
        <f>'Formalizados Tipo Contrato'!$A$38</f>
        <v>10</v>
      </c>
      <c r="D8" s="12">
        <f>'Formalizados Tipo Contrato'!$F$38</f>
        <v>618163.65</v>
      </c>
    </row>
    <row r="9" spans="1:5" ht="15.05" customHeight="1" thickBot="1" x14ac:dyDescent="0.35">
      <c r="B9" s="10" t="s">
        <v>1</v>
      </c>
      <c r="C9" s="11">
        <f>'Formalizados Tipo Contrato'!$A$98</f>
        <v>42</v>
      </c>
      <c r="D9" s="12">
        <f>'Formalizados Tipo Contrato'!$F$98</f>
        <v>36142249.57</v>
      </c>
    </row>
    <row r="10" spans="1:5" ht="15.05" customHeight="1" thickBot="1" x14ac:dyDescent="0.35">
      <c r="B10" s="10" t="s">
        <v>11</v>
      </c>
      <c r="C10" s="11">
        <f>'Formalizados Tipo Contrato'!$A$117</f>
        <v>12</v>
      </c>
      <c r="D10" s="12">
        <f>'Formalizados Tipo Contrato'!$F$117</f>
        <v>1257746.32</v>
      </c>
    </row>
    <row r="11" spans="1:5" ht="15.05" customHeight="1" thickBot="1" x14ac:dyDescent="0.35">
      <c r="B11" s="13" t="s">
        <v>22</v>
      </c>
      <c r="C11" s="14">
        <f>SUM(C5:C10)</f>
        <v>81</v>
      </c>
      <c r="D11" s="15">
        <f>SUM(D5:D10)</f>
        <v>47402386.32</v>
      </c>
    </row>
    <row r="12" spans="1:5" ht="19.75" customHeight="1" thickTop="1" x14ac:dyDescent="0.3">
      <c r="A12" s="16" t="s">
        <v>23</v>
      </c>
    </row>
    <row r="13" spans="1:5" x14ac:dyDescent="0.3">
      <c r="B13" s="67" t="s">
        <v>24</v>
      </c>
      <c r="C13" s="67"/>
      <c r="D13" s="67"/>
    </row>
    <row r="32" spans="2:4" x14ac:dyDescent="0.3">
      <c r="B32" s="66" t="s">
        <v>25</v>
      </c>
      <c r="C32" s="66"/>
      <c r="D32" s="66"/>
    </row>
  </sheetData>
  <mergeCells count="3">
    <mergeCell ref="B2:D2"/>
    <mergeCell ref="B13:D13"/>
    <mergeCell ref="B32:D32"/>
  </mergeCells>
  <printOptions horizontalCentered="1" verticalCentered="1"/>
  <pageMargins left="0.31496062992125984" right="0.31496062992125984" top="0.94488188976377963" bottom="0.15748031496062992" header="0.31496062992125984" footer="0.31496062992125984"/>
  <pageSetup paperSize="9" orientation="portrait" r:id="rId1"/>
  <headerFooter>
    <oddHeader>&amp;L&amp;G&amp;C
&amp;"-,Negrita"Contratos formalizados 2020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Formalizados Tipo Procedimiento</vt:lpstr>
      <vt:lpstr>Procedimiento </vt:lpstr>
      <vt:lpstr>Formalizados Tipo Contrato</vt:lpstr>
      <vt:lpstr>Tipo 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la Torre</dc:creator>
  <cp:lastModifiedBy>Silvia de la Torre</cp:lastModifiedBy>
  <cp:lastPrinted>2022-09-30T12:10:48Z</cp:lastPrinted>
  <dcterms:created xsi:type="dcterms:W3CDTF">2022-05-20T10:15:43Z</dcterms:created>
  <dcterms:modified xsi:type="dcterms:W3CDTF">2022-09-30T12:12:00Z</dcterms:modified>
</cp:coreProperties>
</file>