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 rosco\Desktop\"/>
    </mc:Choice>
  </mc:AlternateContent>
  <workbookProtection workbookAlgorithmName="SHA-512" workbookHashValue="8HLPqmjGayYtcTwmyJrdl9dRQseNabmK9qDzWeU13sUTy1rt566wFW1yBsmQ4ZZ/x2O3sEEd8Wa7OS6DkpwHlQ==" workbookSaltValue="1BcWVRG4O/MB9X7v8Y8FlQ==" workbookSpinCount="100000" lockStructure="1"/>
  <bookViews>
    <workbookView xWindow="0" yWindow="0" windowWidth="19200" windowHeight="6465" activeTab="2"/>
  </bookViews>
  <sheets>
    <sheet name="Procedimiento " sheetId="5" r:id="rId1"/>
    <sheet name="Contratos Tipo Procedimiento" sheetId="8" state="hidden" r:id="rId2"/>
    <sheet name="Tipo contrato" sheetId="4" r:id="rId3"/>
    <sheet name="Contratos Tipo Contrato" sheetId="9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8" i="4"/>
  <c r="D7" i="4"/>
  <c r="D6" i="4"/>
  <c r="D5" i="4"/>
  <c r="C9" i="4"/>
  <c r="C8" i="4"/>
  <c r="C7" i="4"/>
  <c r="C6" i="4"/>
  <c r="C5" i="4"/>
  <c r="A102" i="9"/>
  <c r="L101" i="9"/>
  <c r="A101" i="9"/>
  <c r="P93" i="9"/>
  <c r="P92" i="9"/>
  <c r="P89" i="9"/>
  <c r="L85" i="9"/>
  <c r="A85" i="9"/>
  <c r="P77" i="9"/>
  <c r="Q71" i="9"/>
  <c r="P69" i="9"/>
  <c r="P64" i="9"/>
  <c r="Q61" i="9"/>
  <c r="Q59" i="9"/>
  <c r="P46" i="9"/>
  <c r="P45" i="9"/>
  <c r="L33" i="9"/>
  <c r="L102" i="9" s="1"/>
  <c r="A33" i="9"/>
  <c r="Q25" i="9"/>
  <c r="Q22" i="9"/>
  <c r="L18" i="9"/>
  <c r="A18" i="9"/>
  <c r="P14" i="9"/>
  <c r="P12" i="9"/>
  <c r="W9" i="9"/>
  <c r="L7" i="9"/>
  <c r="A7" i="9"/>
  <c r="P5" i="9"/>
  <c r="P3" i="9"/>
  <c r="P2" i="9"/>
  <c r="E31" i="5"/>
  <c r="D31" i="5"/>
  <c r="C31" i="5"/>
  <c r="B31" i="5"/>
  <c r="E30" i="5"/>
  <c r="D30" i="5"/>
  <c r="C30" i="5"/>
  <c r="B30" i="5"/>
  <c r="L109" i="8"/>
  <c r="E6" i="5"/>
  <c r="D6" i="5"/>
  <c r="C6" i="5"/>
  <c r="B6" i="5"/>
  <c r="E5" i="5"/>
  <c r="D5" i="5"/>
  <c r="C5" i="5"/>
  <c r="B5" i="5"/>
  <c r="P3" i="8"/>
  <c r="W5" i="8"/>
  <c r="P17" i="8"/>
  <c r="P18" i="8"/>
  <c r="A25" i="8"/>
  <c r="L25" i="8"/>
  <c r="P26" i="8"/>
  <c r="P29" i="8"/>
  <c r="P31" i="8"/>
  <c r="Q45" i="8"/>
  <c r="Q47" i="8"/>
  <c r="P50" i="8"/>
  <c r="P52" i="8"/>
  <c r="P55" i="8"/>
  <c r="A56" i="8"/>
  <c r="L56" i="8"/>
  <c r="P57" i="8"/>
  <c r="P62" i="8"/>
  <c r="Q64" i="8"/>
  <c r="P67" i="8"/>
  <c r="A72" i="8"/>
  <c r="L72" i="8"/>
  <c r="Q75" i="8"/>
  <c r="Q78" i="8"/>
  <c r="P83" i="8"/>
  <c r="A87" i="8"/>
  <c r="L87" i="8"/>
  <c r="A88" i="8"/>
  <c r="L88" i="8"/>
  <c r="A92" i="8"/>
  <c r="L92" i="8"/>
  <c r="A95" i="8"/>
  <c r="L95" i="8"/>
  <c r="A100" i="8"/>
  <c r="L100" i="8"/>
  <c r="A106" i="8"/>
  <c r="L106" i="8"/>
  <c r="A107" i="8"/>
  <c r="L107" i="8"/>
  <c r="F32" i="5" l="1"/>
  <c r="F31" i="5"/>
  <c r="E33" i="5"/>
  <c r="D33" i="5"/>
  <c r="C33" i="5"/>
  <c r="B33" i="5"/>
  <c r="C8" i="5"/>
  <c r="F7" i="5"/>
  <c r="E8" i="5"/>
  <c r="D8" i="5"/>
  <c r="B8" i="5"/>
  <c r="C10" i="4" l="1"/>
  <c r="F6" i="5"/>
  <c r="D10" i="4"/>
  <c r="F30" i="5"/>
  <c r="F33" i="5" s="1"/>
  <c r="B34" i="5" s="1"/>
  <c r="F5" i="5"/>
  <c r="F8" i="5" l="1"/>
  <c r="E9" i="5" s="1"/>
  <c r="E34" i="5"/>
  <c r="D34" i="5"/>
  <c r="C34" i="5"/>
  <c r="D9" i="5" l="1"/>
  <c r="C9" i="5"/>
  <c r="B9" i="5"/>
</calcChain>
</file>

<file path=xl/sharedStrings.xml><?xml version="1.0" encoding="utf-8"?>
<sst xmlns="http://schemas.openxmlformats.org/spreadsheetml/2006/main" count="1535" uniqueCount="492">
  <si>
    <t>Varios</t>
  </si>
  <si>
    <t>Abierto</t>
  </si>
  <si>
    <t>Servicios</t>
  </si>
  <si>
    <t>Abierto Simplificado</t>
  </si>
  <si>
    <t>Obras</t>
  </si>
  <si>
    <t>Precio</t>
  </si>
  <si>
    <t>Privado</t>
  </si>
  <si>
    <t>Servicio de mantenimiento mecánico básico de los vehículos de Policía Municipal</t>
  </si>
  <si>
    <t>Importe Adjudicación 
IVA incluido</t>
  </si>
  <si>
    <t>Importe Adjudicación 
IVA excluido</t>
  </si>
  <si>
    <t>Presupuesto base licitación
 IVA incluido</t>
  </si>
  <si>
    <t>Presupuesto base licitación
 IVA excluido</t>
  </si>
  <si>
    <t>Criterios de adjudicación</t>
  </si>
  <si>
    <t>Procedimiento</t>
  </si>
  <si>
    <t>Tipo de contrato</t>
  </si>
  <si>
    <t>Objeto</t>
  </si>
  <si>
    <t>Nº expediente</t>
  </si>
  <si>
    <t>Suministro</t>
  </si>
  <si>
    <t>Abierto Simplificado Abreviado</t>
  </si>
  <si>
    <t>Negociado sin publicidad</t>
  </si>
  <si>
    <t>Póliza de seguro de accidentes para los usuarios de las instalaciones deportivas y de otras actividades municipales</t>
  </si>
  <si>
    <t>Lote 1: 62.000,00 €
Lote 2: 7.500,00 €
Impuestos incluidos</t>
  </si>
  <si>
    <t>Tipos de contrato</t>
  </si>
  <si>
    <t>Nº de contratos</t>
  </si>
  <si>
    <t>Precio*</t>
  </si>
  <si>
    <t>Mixto</t>
  </si>
  <si>
    <t>Total</t>
  </si>
  <si>
    <t>* Todos los importes son IVA incluido</t>
  </si>
  <si>
    <t>Volumen de contratos por tipo de contrato</t>
  </si>
  <si>
    <t>Presupuesto de contratos por tipo de contrato</t>
  </si>
  <si>
    <t>Precio de los contratos por tipo de procedimiento</t>
  </si>
  <si>
    <t>Total*</t>
  </si>
  <si>
    <t>Ayuntamiento</t>
  </si>
  <si>
    <t>Patronato Municipal de Cultura</t>
  </si>
  <si>
    <t>Gerencia Municipal de Urbanismo</t>
  </si>
  <si>
    <t>Porcentajes/presupuesto total</t>
  </si>
  <si>
    <t>Volumen de contratos por tipo de procedimiento</t>
  </si>
  <si>
    <t>-</t>
  </si>
  <si>
    <t>Porcentajes/volumen total</t>
  </si>
  <si>
    <t>Mari Luz Mangado Alonso</t>
  </si>
  <si>
    <t>Exposiciones “Egipto Milenario” y “Con Disney a Egipto”</t>
  </si>
  <si>
    <t>2022/NSIN/022</t>
  </si>
  <si>
    <t>Live Pass Entertainmen,t S.L.</t>
  </si>
  <si>
    <t>Espectáculo de danza “Zapatos Blancos” de Joaquín Cortés</t>
  </si>
  <si>
    <t>2022/NSIN/020</t>
  </si>
  <si>
    <t>Opera 2001, S.L.</t>
  </si>
  <si>
    <t>Espectáculo de ópera “La Boheme” de Giacomo Puccini</t>
  </si>
  <si>
    <t>2022/NSIN/019</t>
  </si>
  <si>
    <t>Corporación De Radio Y Televisión Española, Sociedad Anónima Sme</t>
  </si>
  <si>
    <t>Espectáculo "Yoruba Latin Sinfonic" de la Orquesta Sinfónica de RTVE</t>
  </si>
  <si>
    <t>2022/NSIN/013</t>
  </si>
  <si>
    <t>Saba Danza, S.L.U.</t>
  </si>
  <si>
    <t>Espectáculo "Alma" de Sara Baras en el Mira Teatro</t>
  </si>
  <si>
    <t>2022/NSIN/001</t>
  </si>
  <si>
    <t>Escenotenic Ingeniería Escénica S.L.</t>
  </si>
  <si>
    <t>Suministro e instalación de un sistema de sonido tipo line array volado para el Mira Teatro</t>
  </si>
  <si>
    <t>2022/PASA/014</t>
  </si>
  <si>
    <t>Lote 1: Baja precios unitarios: 6%
Importe máximo: 2.400,00 €
Lote 2: Baja precios unitarios: 52,79%
Importe máximo: 4.878,00 €</t>
  </si>
  <si>
    <t>Precios unitarios
Presupuesto máximo:
Lote 1: 2.496,00 €
Lote 2. 5.902,38 €</t>
  </si>
  <si>
    <t>Precios unitarios
Presupuesto máximo:
Lote 1: 2.400,00 €
Lote 2: 4.878,00 €</t>
  </si>
  <si>
    <t>Lote 1: Hazen Distribuidora General de Pianos, S.A.
Lote 2: Musical Perales, S.L.U.</t>
  </si>
  <si>
    <t>Suministro de material didáctico e instrumental para la Escuela Municipal de Música y Danza</t>
  </si>
  <si>
    <t>2022/PASA/009</t>
  </si>
  <si>
    <t>4.500,00 €
Impuestos incluidos</t>
  </si>
  <si>
    <t>XL Insurance Company SE, Sucursal En España</t>
  </si>
  <si>
    <t>Seguro de todo riesgo de daños materiales para las exposiciones temporales organizadas por el Patronato Municipal de Cultura</t>
  </si>
  <si>
    <t>2022/PASA/001</t>
  </si>
  <si>
    <t>Precios unitarios
Importe máximo: 5.610,00 €</t>
  </si>
  <si>
    <t>Precios unitarios
Presupuesto máximo: 
6.788,10 €</t>
  </si>
  <si>
    <t>Precios unitarios
Presupuesto máximo: 
5.610,00 €</t>
  </si>
  <si>
    <t>Construcciones Modulares Cabisuar, S.A.</t>
  </si>
  <si>
    <t>Alquiler de construcciones modulares para espectáculos/actividades culturales del Patronato Municipal de Cultura</t>
  </si>
  <si>
    <t>2021/PASA/009</t>
  </si>
  <si>
    <t>Supernova Asistencias S.L.U.</t>
  </si>
  <si>
    <t>Servicio de organización del programa “Cine de Verano”</t>
  </si>
  <si>
    <t>2022/PAS/006</t>
  </si>
  <si>
    <t>Precios unitarios
Importe máximo: 
Lote 1: 2.479,34 €</t>
  </si>
  <si>
    <t>Precios unitarios
Presupuesto máximo: 
Lote 1: 3.000,00 €
Lote 2: 3.000,00 €</t>
  </si>
  <si>
    <t>Precios unitarios
Presupuesto máximo: 
Lote 1: 2.479,34 €
Lote 2: 2.479,34 €</t>
  </si>
  <si>
    <t>Lote 1: Maquiborda 2000 S.L.
Lote 2: Desierto</t>
  </si>
  <si>
    <t>Servicio para revisión y reparación de maquinaria de los talleres del Patronato Municipal de Cultura</t>
  </si>
  <si>
    <t>2021/PAS/026</t>
  </si>
  <si>
    <t xml:space="preserve">Precio/hora: 31,50 €
Presupuesto máximo: 
92.720,00 € </t>
  </si>
  <si>
    <t>Precio/hora: 
40,00 €
Presupuesto máximo: 
92.720,00 € 
IVA exento</t>
  </si>
  <si>
    <t xml:space="preserve">Precio/hora: 
40,00 €
Presupuesto máximo:
 92.720,00 € </t>
  </si>
  <si>
    <t>Endomusica, S.L.</t>
  </si>
  <si>
    <t>Servicio para impartir cursos de flamenco, danza contemporánea, predanza y/o iniciación temprana a la danza; danza para todos dirigido a personas con capacidades diferentes en la Escuela Municipal de Música y Danza</t>
  </si>
  <si>
    <t>2022/PA/005</t>
  </si>
  <si>
    <t>Cajuca Animaciones, S.L.U.</t>
  </si>
  <si>
    <t>Servicio de organización, desarrollo y refuerzo de actividades de dinamizacion y animacion cultural</t>
  </si>
  <si>
    <t>2022/PA/008</t>
  </si>
  <si>
    <t>Estrella Veloz, S.L.</t>
  </si>
  <si>
    <t>Servicio de vigilancia y seguridad privada 24 horas en edificio de viviendas de titularidad municipal</t>
  </si>
  <si>
    <t>2022/NSIN/011</t>
  </si>
  <si>
    <t>Stryker Iberia, S.L.</t>
  </si>
  <si>
    <t>Servicio de mantenimiento integral de los monitores multiparamétricos y desfibriladores de los servicios sanitarios</t>
  </si>
  <si>
    <t>2022/NSIN/007</t>
  </si>
  <si>
    <t>Grupo Tecnología del Tráfico S.L.</t>
  </si>
  <si>
    <t>Servicio de mantenimiento integral del  etilometro evidencial de Policía Municipal</t>
  </si>
  <si>
    <t>2022/NSIN/012</t>
  </si>
  <si>
    <t>Estudio 13 Management &amp;  Entertainment S.C.</t>
  </si>
  <si>
    <t xml:space="preserve">Actuación Musical 15 de julio en las Fiestas Patronales de Nuestra Señora del Carmen 2022 </t>
  </si>
  <si>
    <t>2022/NSIN/008</t>
  </si>
  <si>
    <t>Baratz Servicios de Teledocumentación S.A.</t>
  </si>
  <si>
    <t>Servicio de soporte y mantenimiento del sistema integrado de gestion de bibliotecas Absysnet</t>
  </si>
  <si>
    <t>2022/NSIN/006</t>
  </si>
  <si>
    <t>Tradesegur S.A.</t>
  </si>
  <si>
    <t>Servicio de mantenimiento integral del cinemómetro radar laser de Policía Municipal</t>
  </si>
  <si>
    <t>2022/NSIN/005</t>
  </si>
  <si>
    <t>Lote 1: 14.400,00 €
Lote 2: 15.161,00 €</t>
  </si>
  <si>
    <t>Lote 1: 17.424,00 €
Lote 2: 18.344,81 €</t>
  </si>
  <si>
    <t>Lote 1: Altia Consultores, S.L.
Lote 2: Ender Aplicaciones, S.L.</t>
  </si>
  <si>
    <t>Servicios de asistencia soporte y mantenimiento de aplicaciones informáticas sujetas a derechos de exclusiva</t>
  </si>
  <si>
    <t>2022/NSIN/003</t>
  </si>
  <si>
    <t>Merino &amp; Merino Producciones,  S.L.</t>
  </si>
  <si>
    <t>Actuación Musical del día 4 septiembre 2022 en lacarpa municipal por las Fiests de Nuestra Señora de la Consolación 2022</t>
  </si>
  <si>
    <t>2022/NSIN/018</t>
  </si>
  <si>
    <t>Hook Management, S.L.</t>
  </si>
  <si>
    <t>Actuación musical 5 de septiembre de 2022 Fiestas de Ntra. Sra. de la Consolación</t>
  </si>
  <si>
    <t>2022/NSIN/016</t>
  </si>
  <si>
    <t>Friends Group Tecnicas del Espectaculo, S.L.</t>
  </si>
  <si>
    <t>Actuación musical del día 3 de septiembre de 2022. Plaza del Padre Vallet. Fiestas de Ntra. Sra. de la Consolación</t>
  </si>
  <si>
    <t>2022/NSIN/015</t>
  </si>
  <si>
    <t>Start Anew M&amp;E, S.L.</t>
  </si>
  <si>
    <t>Actuación musical día 16 de julio de 2022 Fiestas de Ntra. Sra. Del Carmen</t>
  </si>
  <si>
    <t>2022/NSIN/014</t>
  </si>
  <si>
    <t>Merino y Merino Producciones, S.L</t>
  </si>
  <si>
    <t>Actuación Musical día 9 septiembre de 2022 Fiestas Nuestra Señora de la Consolación 2022</t>
  </si>
  <si>
    <t>2022/NSIN/009</t>
  </si>
  <si>
    <t>Divermedia Ocio, S.L.</t>
  </si>
  <si>
    <t>2022/NSIN/010</t>
  </si>
  <si>
    <t>Tradesegur, S.A.</t>
  </si>
  <si>
    <t>Mixto (suministro y servicos)</t>
  </si>
  <si>
    <t>Suministro de componentes desechables, cartuchos y colectores de fluido oral de test indiciarios salivares multidroga, y mantenimiento del dispositivo analizador de drogas</t>
  </si>
  <si>
    <t>2022/NSIN/004</t>
  </si>
  <si>
    <t>Precio Unitarios
Importe máximo:
Lote 1: 5.191,20€</t>
  </si>
  <si>
    <t>Precio Unitarios
Presupuesto máximo:
Lote 1: 5.222,96 €
Lote 2:981,69 €</t>
  </si>
  <si>
    <t>Precio Unitarios
Presupuesto máximo:
Lote 1: 5.191,20 €
Lote 2: 892,44 €</t>
  </si>
  <si>
    <t>Lote 1: Cheque Dejeuner España S.A.
Lote 2: Desierto</t>
  </si>
  <si>
    <t>Suministro de tickets de comida y botellas de agua mineral para la agrupación de voluntarios de Protección Civil del Ayuntamiento de Pozuelo de Alarcón</t>
  </si>
  <si>
    <t>2022/PASA/010</t>
  </si>
  <si>
    <t>Precios unitarios
Importe máximo: 9.024,79 €</t>
  </si>
  <si>
    <t>Precios unitarios
Presupuesto máximo: 
10.920,00 €</t>
  </si>
  <si>
    <t>Precios unitarios
Presupuesto máximo: 
9.024,79 €</t>
  </si>
  <si>
    <t>El Corte Ingles S.A.</t>
  </si>
  <si>
    <t>Suministro de tarjetas de compra precargadas o vales vestuario para Policía Municipal</t>
  </si>
  <si>
    <t>2022/PASA/008</t>
  </si>
  <si>
    <t>Precio/tarjeta: 
0,35 €
Importe mámixo: 6000</t>
  </si>
  <si>
    <t>Precio/tarjeta: 
1,21 €
Presupuesto mámixo: 7.260,00 €</t>
  </si>
  <si>
    <t>Precio/tarjeta: 
1,00 €
Presupuesto mámixo: 6000</t>
  </si>
  <si>
    <t>Soluciones de Identificación Profesional S.L.</t>
  </si>
  <si>
    <t>Suministro de tarjetas de proximidad personalizadas para su uso con la aplicación Cronos de gestión de instalaciones deportivas y control de accesos en el Área de Deportes</t>
  </si>
  <si>
    <t>2022/PASA/004</t>
  </si>
  <si>
    <t>Precios unitarios
Importe máximo
Lote 1: 1.110,00 €
Lote 2: 3.049,20 €</t>
  </si>
  <si>
    <t>Precios unitarios
Presupuesto máximo
Lote 1: 1.343,10 €
Lote 2: 3.689,53 €</t>
  </si>
  <si>
    <t>Precios unitarios
Presupuesto máximo
Lote 1: 1.110,00 €
Lote 2: 3.049,20 €</t>
  </si>
  <si>
    <t>Lote 1: Cloud Builders S.A.
Lote 2: Vola los del Internet</t>
  </si>
  <si>
    <t>Suministro de licencias y productos tecnológicos</t>
  </si>
  <si>
    <t>2022/PASA/002</t>
  </si>
  <si>
    <t>Aplicaciones Tecnológicas Juma S.L.</t>
  </si>
  <si>
    <t>Adquisición de un vehículo 4x4 adaptado para Policia Municipal</t>
  </si>
  <si>
    <t>2021/PASA/018</t>
  </si>
  <si>
    <t>Precio unidad mudanza: 675,00 €
Presupuesto máximo: 
36.344,25 €</t>
  </si>
  <si>
    <t>Precio unidad mudanza: 977,26 €
Presupuesto máximo: 
43.976,54 €</t>
  </si>
  <si>
    <t>Precio unidad mudanza: 807,65 €
Presupuesto máximo: 
36.344,25 €</t>
  </si>
  <si>
    <t>Ordax Coordinadora de Transportes y Mercancias, S.L.</t>
  </si>
  <si>
    <t>Servicio de mudanza para el realojo de los ocupantes de las viviendas municipales de Fernando Coca de la Piñera</t>
  </si>
  <si>
    <t>2022/PASA/017</t>
  </si>
  <si>
    <t>Precio Unitarios
Importe máximo: 13.327,82 €</t>
  </si>
  <si>
    <t>Precio Unitarios
Presupuesto máximo: 
16.126,66 €</t>
  </si>
  <si>
    <t>Precio Unitarios
Presupuesto máximo: 
13.327,82 €</t>
  </si>
  <si>
    <t>Milhistorias S.L.</t>
  </si>
  <si>
    <t>Servicio de catering para el desarrollo de eventos y actuaciones de emprendimiento y empleo del Ayuntamiento de Pozuelo de Alarcón</t>
  </si>
  <si>
    <t>2022/PASA/016</t>
  </si>
  <si>
    <t>Precios unitarios
Importe máximo:
Lote 1: 1.494,00 €
Lote 2: 1.349,00 €
Lote 3: 703,00 €</t>
  </si>
  <si>
    <t>Precios unitarios
Presupuesto máximo:
Lote 1: 1.807,74 €
Lote 2: 1.632,29 €
Lote 3: 850,63 €</t>
  </si>
  <si>
    <t>Precios unitarios
Presupuesto máximo: 
Lote 1: 1.494,00 €
Lote 2: 1.349,00 €
Lote  3: 703,00 €</t>
  </si>
  <si>
    <t>Lote 1: Saborit Internacional S.L.
Lote 2 y 3 Electronic Technologies Plastics S.L.</t>
  </si>
  <si>
    <t>Suministro de kits indiciarios multidroga y boquillas para etilometros Policía Municipal</t>
  </si>
  <si>
    <t>2022/PASA/006</t>
  </si>
  <si>
    <t>Baja precios unitarios: 12%
Importe máximo: 2.500,00 €</t>
  </si>
  <si>
    <t>Precios unitarios
Presupuesto máximo: 
3.025,00 €</t>
  </si>
  <si>
    <t>Precios unitarios
Presupuesto máximo: 
2.500,00 €</t>
  </si>
  <si>
    <t>Centro Especial Empleo Artesa, S.L.</t>
  </si>
  <si>
    <t>Servicio de lavado e higienización de uniformidad y lenceria del Servicio de Emergencias</t>
  </si>
  <si>
    <t>2022/PASA/012</t>
  </si>
  <si>
    <t>Lote1: 400,00 €
Lote 2: 900,00 €</t>
  </si>
  <si>
    <t>Lote 1: 665,50 €
Lote 2: 1.331,00 €</t>
  </si>
  <si>
    <t>Lote 1: 550,00 €
Lote 2: 1.100,00 €</t>
  </si>
  <si>
    <t>Everup Inc EP</t>
  </si>
  <si>
    <t>Servicios Web (Newsletter, Apple Developer y Google)</t>
  </si>
  <si>
    <t>2022/PASA/013</t>
  </si>
  <si>
    <t>Precios unitarios
Importe máximo: 4.060,00 €</t>
  </si>
  <si>
    <t>Precios unitarios
Presupuesto máximo: 4.912,60 €</t>
  </si>
  <si>
    <t>Precios unitarios
Presupuesto máximo: 4.060,00 €</t>
  </si>
  <si>
    <t>Synlab Diagnosticos Globales, S.A.</t>
  </si>
  <si>
    <t>Servicio de analisis integral de muestras de saliva para detección presencia de drogas y otras sustancias estupefacientes</t>
  </si>
  <si>
    <t>2022/PASA/003</t>
  </si>
  <si>
    <t>Precio día de trabajo: 297,00 €
Presupuesto máximo: 5.100,00 €</t>
  </si>
  <si>
    <t>Precio día de trabajo: 363,00 €
Importe máximo: 6.171,00 €</t>
  </si>
  <si>
    <t>Precio día de trabajo: 300,00 €
Presupuesto máximo: 5.100,00 €</t>
  </si>
  <si>
    <t>Merino yY Merino Producciones, S.L.</t>
  </si>
  <si>
    <t>Servicio de transporte, montaje y desmontaje de carpas para el Mercadillo Municipal</t>
  </si>
  <si>
    <t>2021/PASA/017</t>
  </si>
  <si>
    <t>Interlun, S.L.</t>
  </si>
  <si>
    <t>Servicio de recogida de residuos biológicos especiales</t>
  </si>
  <si>
    <t>2021/PASA/015</t>
  </si>
  <si>
    <t>Core Mkt, S.L.</t>
  </si>
  <si>
    <t>Plataforma de teleformación en herramientas digitales para el empleo</t>
  </si>
  <si>
    <t>2021/PASA/012</t>
  </si>
  <si>
    <t>Precio Unitarios
Importe máximo:
Lote 1: 18.017,12 €
Lote 2: 6.466,00 €</t>
  </si>
  <si>
    <t>Precio Unitarios
Presupuesto máximo:
Lote 1: 21.800,71 €
Lote 2: 7.823,86 €</t>
  </si>
  <si>
    <t>Precio Unitarios
Presupuesto máximo:
Lote 1: 18.017,12 €
Lote 2: 6.466,00 €</t>
  </si>
  <si>
    <t>Grupo Tecnología del Trafico, S.L.</t>
  </si>
  <si>
    <t>Mixto (servicios y suministro)</t>
  </si>
  <si>
    <t>Suministro y mantenimiento de un etilómetro evidencial portátil y dos alcoholímetros de muestreo portátiles para la Policia Municipal de Pozuelo de Alarcón</t>
  </si>
  <si>
    <t>2022/PASA/015</t>
  </si>
  <si>
    <t>Precio Unitarios
Importe máximo:
Lote 1: 36.962,91 €</t>
  </si>
  <si>
    <t>Precio Unitarios
Presupuesto máximo:
Lote 1: 44.725,12 €
Lote 2: 15.929,00 €
Lote 3: 29.796,69 €
Lote 4: 11.500,00 €</t>
  </si>
  <si>
    <t>Precio Unitarios
Presupuesto máximo:
Lote 1: 36.962,91 €
Lote 2: 13.164,46 €
Lote 3: 29.796,69 €
Lote 4: 9.504,13 €</t>
  </si>
  <si>
    <t>Lote 1: Climb Wear, S.L.
Lotes 2, 3 y 4: Desiertos</t>
  </si>
  <si>
    <t>Suministro de vestuario y calzado para el Servicio de Emergencias y Protección Civil</t>
  </si>
  <si>
    <t>2022/PAS/026</t>
  </si>
  <si>
    <t xml:space="preserve">
27.464,66 €</t>
  </si>
  <si>
    <t>Precio Unitarios
Importe máximo: 
22.698,07 €</t>
  </si>
  <si>
    <t>Precio Unitarios
Presupuesto máximo: 
27.464,66 €</t>
  </si>
  <si>
    <t>Precio Unitarios
Presupuesto máximo: 
22.698,07 €</t>
  </si>
  <si>
    <t>Químicas de Almaraz S.L.,</t>
  </si>
  <si>
    <t>Suministro de productos químicos para el tratamiento del agua de las piscinas municipales</t>
  </si>
  <si>
    <t>2022/PAS/018</t>
  </si>
  <si>
    <t>Precio: 7,15 €/millar
Importe máximo: 48.000,00 €</t>
  </si>
  <si>
    <t>Precio: 9,68 €/millar
Presupuesto máximo: 
58.080,00 €</t>
  </si>
  <si>
    <t>Precio: 8,00 €/millar
Presupuesto máximo: 
48.000,00 €</t>
  </si>
  <si>
    <t>Fugaplast, S.L.</t>
  </si>
  <si>
    <t>Suministro de bolsas para excrementos caninos</t>
  </si>
  <si>
    <t>2022/PAS/019</t>
  </si>
  <si>
    <t>Precios unitarios
Importe máximo:
Lote 1: 6.153,85 €
Lote 2: 6.363,64 €
Lote 3: 11.900,83 €</t>
  </si>
  <si>
    <t>Precios unitarios
Presupuesto máximo:
Lote 1: 6.400,00 €
Lote 2: 7.700,00 €
Lote 3: 14.400,00 €</t>
  </si>
  <si>
    <t>Precios unitarios
Presupuesto máximo:
Lote 1: 6.153,85 €
Lote 2: 6.363,64 €
Lote 3: 11.900,83 €</t>
  </si>
  <si>
    <t>Lote 1: Instalaciones y Mantenimientos Magar, S.L.
Lote 2: Linde Gas España, S.L.
Lote 3: Ortoactiva Suministros Sanitarios y Ortopédicos</t>
  </si>
  <si>
    <t>Suministro de productos farmacéuticos, gases medicinales en botella y otros productos sanitarios para los servicios sanitarios municipales</t>
  </si>
  <si>
    <t>2022/PAS/015</t>
  </si>
  <si>
    <t>Precios unitarios
43% baja s/precio unitarios
Importe máximo: 10.100,00 €</t>
  </si>
  <si>
    <t>Precios unitarios
Presupuesto máximo: 
12.221,00 €</t>
  </si>
  <si>
    <t>Precios unitarios
Presupuesto máximo: 
10.100,00 €</t>
  </si>
  <si>
    <t>Artesanos del Cristal,  S.L.</t>
  </si>
  <si>
    <t>Suministro de elementos conmemorativos (trofeos, medallas y placas conmemorativas) para eventos y actos de la Concejalía de Deportes</t>
  </si>
  <si>
    <t>2021/PAS/033</t>
  </si>
  <si>
    <t>Precio Unitarios
Importe máximo:
Lote 1: 5.875,20 €
Lote 2: 5.875,20 €</t>
  </si>
  <si>
    <t>Precio Unitarios
Presupuesto máximo:
Lote 1: 7.108,99 €
Lote 2: 7.108,99 €</t>
  </si>
  <si>
    <t>Precio Unitarios
Presupuesto máximo:
Lote 1: 5.875,20 €
Lote 2: 5.875,20 €</t>
  </si>
  <si>
    <t>Lote 1: Club Deportivo Esgrima Pozuelo
Lote 2: Club Deportivo Veritas Pozuelo</t>
  </si>
  <si>
    <t>Servicio de ejecución de programas de escuelas deportivas municipales: esgrima y karate</t>
  </si>
  <si>
    <t>2022/PAS/022</t>
  </si>
  <si>
    <t>Lote 1: Baja precios unitarios: 15%
Importe máximo: 29.752,06 €
Lote 2: Baja precios unitarios: 15%
Importe máximo: 19.833,04 €</t>
  </si>
  <si>
    <t>Precio Unitarios
Presupuesto máximo:Lote 1: 36.000,00 €
Lote 2: 36.000,00 €</t>
  </si>
  <si>
    <t>Precio Unitarios
Presupuesto máximo:Lote 1: 29.752,06 €
Lote 2: 19.833,04 €</t>
  </si>
  <si>
    <t>Lote 1: Artes Graficas Botella Gomez, S.L.
Lote 2: Nadiza, S.L.</t>
  </si>
  <si>
    <t>Servicio de diseño, maquetación y entrega de articulos de imprenta y artes gráficas</t>
  </si>
  <si>
    <t>2022/PAS/021</t>
  </si>
  <si>
    <t>Lote 1: 3.408,60 €</t>
  </si>
  <si>
    <t>Lote 1: 5.000,00 €
Lote 2: 3.000,00 €</t>
  </si>
  <si>
    <t>Lote 1: 4.132,23 €
Lote 2: 2.479,34 €</t>
  </si>
  <si>
    <t>Lote 1: Almas Industries B Safe, S.L.
Lote 2: Desierto</t>
  </si>
  <si>
    <t>Servicio de mantenimiento integral de los equipos de electromedicina de los servicios sanitarios del Ayuntamiento de Pozuelo de Alarcón</t>
  </si>
  <si>
    <t>2022/PAS/023</t>
  </si>
  <si>
    <t>Precio sesión: 130,00 €
Importe máximo: 56.000,00 €</t>
  </si>
  <si>
    <t>Precio sesión: 150,00 €
Presupuesto máximo: 
56.000,00 €
IVA exento</t>
  </si>
  <si>
    <t>Precio sesión: 150,00 €
Presupuesto máximo: 
56.000,00 €</t>
  </si>
  <si>
    <t>D. Eusebio Sanchis Gullon</t>
  </si>
  <si>
    <t>Servicio de organización y representación de sesiones de cuentacuentos en inglés en los centros educativos del municipio</t>
  </si>
  <si>
    <t>2021/PAS/040</t>
  </si>
  <si>
    <t>Lote 1: 2.400,00 €
Lote 2: 3.905,37 €</t>
  </si>
  <si>
    <t>Lote 1: 3.000,00 €
Lote 2: 5.000,00 €</t>
  </si>
  <si>
    <t>Lote 1: 2.479,34 €
Lote 2: 4.132,23 €</t>
  </si>
  <si>
    <t>Lote 1: RH Gestión y Formación, S.A.
Lote 2: Fundación QT</t>
  </si>
  <si>
    <t>Servicios para mejora de la empleabilidad integrados en proyectos para el Fomento del Empleo</t>
  </si>
  <si>
    <t>2022/PAS/017</t>
  </si>
  <si>
    <t>Precios unitarios
Importe máximo: 41.320,00 €</t>
  </si>
  <si>
    <t>Precios unitarios
Presupuesto máximo: 
49.997,20 €</t>
  </si>
  <si>
    <t>Precios unitarios
Presupuesto máximo: 
41.320,00 €</t>
  </si>
  <si>
    <t>Merino y Merino Producciones S.L.</t>
  </si>
  <si>
    <t>Servicio de asistencia técnica de actividades educativas y espectáculos culturales: iluminación sonido y audiovisual del Espacio Sala Educarte y otros espacios</t>
  </si>
  <si>
    <t>2022/PAS/012</t>
  </si>
  <si>
    <t>Precios unitarios
Importe máximo:
Lote 1: 25.469,30 €
Lote 2: 24.489,30 €</t>
  </si>
  <si>
    <t>Precios unitarios
Presupuesto máximo:
Lote 1: 25.469,30 € IVA exento
Lote 2: 29.632,05 €</t>
  </si>
  <si>
    <t>Precios unitarios
Presupuesto máximo:
Lote 1: 25.469,30 €
Lote 2: 24.489,30€</t>
  </si>
  <si>
    <t>Lote 1: Gesisport, Gestión Servicios Integrales, S.L.
Lote 2: Kinesis Proyectos y Servicios S.L.</t>
  </si>
  <si>
    <t>Servicio de personal sanitario y de socorrismo para la organización y desarrollo de la campaña de verano de la Concejalía de Medio Ambiente, Movilidad y Deporte</t>
  </si>
  <si>
    <t>2022/PAS/010</t>
  </si>
  <si>
    <t>Precio/sesión: 
53,50 €
Presupuesto máximo: 
32.000,00 €</t>
  </si>
  <si>
    <t>Precio/sesión: 
80,00 €
Presupuesto máximo: 
32.000,00 €
IVA exento</t>
  </si>
  <si>
    <t>Precio/sesión: 
80,00 €
Presupuesto máximo: 
32.000,00 €</t>
  </si>
  <si>
    <t>Asociación Punto Omega</t>
  </si>
  <si>
    <t>Servicio de prevención y atención al acoso escolar (SERPAE)</t>
  </si>
  <si>
    <t>2022/PAS/011</t>
  </si>
  <si>
    <t>Precios unitarios
Importe máximo: 2.640,00 €</t>
  </si>
  <si>
    <t>Precios unitarios
Presupuesto máximo: 
3.194,40 €</t>
  </si>
  <si>
    <t>Precios unitarios
Presupuesto máximo: 
2.640,00 €</t>
  </si>
  <si>
    <t>Ingeniería e Integracion Avanzadas (INGENIA) S.A.U.</t>
  </si>
  <si>
    <t>Consultoria y asistencia técnica en la configuración y puesta en marcha de las nuevas entidades de ticketing del sistema Epulpo</t>
  </si>
  <si>
    <t>2022/PAS/009</t>
  </si>
  <si>
    <t>Lote 1: 1.816,36 €
Lote 2: 342,14 €
Lote 3: 3.863,90 €</t>
  </si>
  <si>
    <t>Lote 1: 2.750,00 €
Lote 2: 450,00 €
Lote 3: 5.850,00 €</t>
  </si>
  <si>
    <t>Lote 1: 2.272,72 € 
Lote 2: 371,90 €
Lote 3:  4.834,71€</t>
  </si>
  <si>
    <t>Lotes 1 y 3: Tecesa Acústica Visual, S.L. 
Lote 2: TK Elevadores España, S.L..</t>
  </si>
  <si>
    <t>Revisión de equipamiento escénico del Patronato Municipal de Cultura y de la plataforma elevadora del Mira Teatro</t>
  </si>
  <si>
    <t>2021/PAS/034</t>
  </si>
  <si>
    <t>A.I.E. Multicriterio-Mcrit</t>
  </si>
  <si>
    <t>Servicio de  elaboración de la estrategia sobre el cambio climático</t>
  </si>
  <si>
    <t>2021/PAS/038</t>
  </si>
  <si>
    <t>Lote 1: 2.100,00 €
Lote 2: 44.583,56 €
Lote 3: 22.005,32 €</t>
  </si>
  <si>
    <t>Lote 1: 2.920,65 €
Lote 2: 51.593,32 €
Lote 3: 25.792,71 €</t>
  </si>
  <si>
    <t>Lote 1: 2413,76 €
Lote 2: 44.584,56 €
Lote 3: 22.005,41 €</t>
  </si>
  <si>
    <t>Lotes 1, 2 y 3: Pebetero Servicios y Formación, S.L.</t>
  </si>
  <si>
    <t>Servicio de organizacion y desarrollo de actividades de dinamización y animacion infantil y juvenil promovidos por diferentes concejalías</t>
  </si>
  <si>
    <t>2021/PAS/029</t>
  </si>
  <si>
    <t>Precio/hora: 
25,52 €/hora
Importe máximo: 
10.978,38 €</t>
  </si>
  <si>
    <t>Precio/hora: 
33,21 €/hora
Presupuesto máximo: 
13.283,84 €</t>
  </si>
  <si>
    <t>Precio/hora: 
27,45 €/hora
Presupuesto máximo: 
10.978,38 €</t>
  </si>
  <si>
    <t>Servicios Profesionales Sociales, S.A</t>
  </si>
  <si>
    <t>Servicio de impartición de talleres para la sensibilización y prevención en el uso inadecuado de las nuevas tecnologías y los juegos y apuestas online</t>
  </si>
  <si>
    <t>2021/PAS/028</t>
  </si>
  <si>
    <t>Axialtic Soluciones Tecnológicas, S.L.</t>
  </si>
  <si>
    <t>Servicio de retransmisión en modalidad de streaming de plenos municipales / mesas de contratación y mantenimiento del programa gestión de turnos de ponencias</t>
  </si>
  <si>
    <t>2021/PAS/025</t>
  </si>
  <si>
    <t>Precio Unitarios
Importe máximo:
Lote 1: 41.760,00 €
Lote 2: 6.960,00 €</t>
  </si>
  <si>
    <t>Precio Unitarios
Presupuesto máximo:
Lote 1: 50.529,60 €
Lote 2: 8.421,60 €</t>
  </si>
  <si>
    <t>Precio Unitarios
Presupuesto máximo:
Lote 1: 41.760,00 €
Lote 2: 6.960,00 €</t>
  </si>
  <si>
    <t>Escuelas Pias Provincia Betania</t>
  </si>
  <si>
    <t xml:space="preserve">Alquiler de instalaciones deportivas </t>
  </si>
  <si>
    <t>2022/PA/023</t>
  </si>
  <si>
    <t>Lote 1: 42.631,62 €
Lote 2: 6.080,00 €</t>
  </si>
  <si>
    <t>Lote 1: 62.000,00 €
Lote 2: 7.500,00 €</t>
  </si>
  <si>
    <t>Lote 1: Markel Insurance SE Sucursal en España
Lote 2: MGS Seguros y Reaseguros, S.A.</t>
  </si>
  <si>
    <t>2022/PAS/027</t>
  </si>
  <si>
    <t>Viales y Obras Públicas, S.A.</t>
  </si>
  <si>
    <t>Obras de desarrollo del Plan de Movilidad Sostenible (itinerarios peatonales y carriles bici)</t>
  </si>
  <si>
    <t>2022/PAS/005</t>
  </si>
  <si>
    <t>Lantania S.A.U.</t>
  </si>
  <si>
    <t>Obras de remodelacion del casco urbano de La Estación. Fase II</t>
  </si>
  <si>
    <t>2022/PAS/004</t>
  </si>
  <si>
    <t>Imesapi, S.A.</t>
  </si>
  <si>
    <t>Obras para la renovación y mejora de la eficiencia energética del alumbrado</t>
  </si>
  <si>
    <t>2022/PAS/008</t>
  </si>
  <si>
    <t>Cotodisa Obras y Servicios S.A.</t>
  </si>
  <si>
    <t>Obras de establecimiento de zonas de prioridad peatonal y eliminación de barreras arquitectónicas. Fase II</t>
  </si>
  <si>
    <t>2022/PAS/001</t>
  </si>
  <si>
    <t>Clima Sistemas e Instalacione, S.L.</t>
  </si>
  <si>
    <t>Obras de climatización del edificio de la Jefatura de Policia Municipal</t>
  </si>
  <si>
    <t>2022/PAS/002</t>
  </si>
  <si>
    <t>Eulen S.A.</t>
  </si>
  <si>
    <t>Obras de renovación y acondicionamiento de los pavimentos del Parque de las Minas José Martín-Crespo Díaz</t>
  </si>
  <si>
    <t>2021/PAS/032</t>
  </si>
  <si>
    <t>Cotodisa Obras y Servicios, S.A.</t>
  </si>
  <si>
    <t>Obras de establecimiento de zonas de prioridad peatonal y eliminación de barreras arquitectónicas. Fase I</t>
  </si>
  <si>
    <t>2021/PAS/042</t>
  </si>
  <si>
    <t>Urvios Construcción y Servicios, S.L.</t>
  </si>
  <si>
    <t>Obras de construcción de vestuarios de rugby en la Ciudad Deportiva Valle de las Cañas</t>
  </si>
  <si>
    <t>2021/PAS/039</t>
  </si>
  <si>
    <t>Precios unitarios
Importe máximo: 48.500,00 €</t>
  </si>
  <si>
    <t>Precios unitarios
Presupuesto máximo: 
58.685,00 €</t>
  </si>
  <si>
    <t>Precios unitarios
Presupuesto máximo: 
48.500,00 €</t>
  </si>
  <si>
    <t>Atisoluciones Diseño de Sistemas Electrónicos, S.L.</t>
  </si>
  <si>
    <t>Suministro de solución integral para el sistema de cita previa y gestión de turnos del Ayuntamiento de Pozuelo de Alarcón y sus Organismos Autónomos</t>
  </si>
  <si>
    <t>2021/PAS/024</t>
  </si>
  <si>
    <t>Precio Unitarios
Importe máximo: 
187.500,00 €</t>
  </si>
  <si>
    <t>Precio Unitarios
Presupuesto máximo: 
206.250,00 €</t>
  </si>
  <si>
    <t>Precio Unitarios
Presupuesto máximo: 
187.500,00 €</t>
  </si>
  <si>
    <t>Asociación La Veguilla</t>
  </si>
  <si>
    <t>Suministro de especies vegetales "planta flor de temporada" para  el municipio</t>
  </si>
  <si>
    <t>2022/PA/014</t>
  </si>
  <si>
    <t>Precios unitarios
Lote 1: 3% descuento
Importe máximo: 222.600,00 €
Lote 2: 15% descuento
Importe máximo: 8.000,00 €
Lote 3: 15% descuento
Importe máximo: 26.127,27 €</t>
  </si>
  <si>
    <t>Precios unitarios
Presupuesto máximo
Lote 1: 
269.346,00 €
Lote 2: 
9.680,00 €
Lote 3: 
31.614,00 €</t>
  </si>
  <si>
    <t>Precios unitarios
Presupuesto máximo
Lote 1: 
222.600,00 €
Lote 2: 
8.000,00 €
Lote 3: 
26.127,27 €</t>
  </si>
  <si>
    <t xml:space="preserve">Lotes 1 y 3: Sagres, S.L
Lote 2: Calzados Canós García, S.L. </t>
  </si>
  <si>
    <t>Suministro de prendas de uniformidad, calzado y complementos para la Policía Municipal</t>
  </si>
  <si>
    <t>2021/PA/028</t>
  </si>
  <si>
    <t>Ocre Proyectos, S.L.</t>
  </si>
  <si>
    <t>Servicio de asistencia técnica para la gestión del programa de regeneración y renovación urbana de los Cascos Histórico y Estación de Pozuelo de Alarcón</t>
  </si>
  <si>
    <t>2022/PA/024</t>
  </si>
  <si>
    <t>Precio Unitarios
Importe máximo: 83.220,00 €</t>
  </si>
  <si>
    <t>Precio Unitarios
Presupuesto máximo: 
86.548,80 €</t>
  </si>
  <si>
    <t>Precio Unitarios
Presupuesto máximo: 
83.220,00 €</t>
  </si>
  <si>
    <t>Producciones Mic, S.L.</t>
  </si>
  <si>
    <t>Servicio de imprenta de la revista municipal Vive Pozuelo</t>
  </si>
  <si>
    <t>2022/PA/017</t>
  </si>
  <si>
    <t>BCM Gestion de Servicios, S.L.</t>
  </si>
  <si>
    <t>Servicio de organización y desarrollo del programa general de actividades de la Concejalía de Juventud</t>
  </si>
  <si>
    <t>2022/PA/011</t>
  </si>
  <si>
    <t>Importe máximo: 149.083,20 €</t>
  </si>
  <si>
    <t>Precio/hora: 
24,68 €
Presupuesto total: 180.390,67 €</t>
  </si>
  <si>
    <t>Precio/hora: 
20,40 €
Presupuesto total: 149.083,20 €</t>
  </si>
  <si>
    <t>Lotes 1, 4, 5, 8 y 12: Gesisport, Gestión de Servicios Integrales, S.L.
Lote 2: Sport &amp; Balance Servicios Integrales, S.L.
Lote 3: Club Deportivo Básico de Rugby CRC Pozuelo
Lote 7: Club Deportivo Básico Atletismo Pozuelo
Lote 9: Judo Club Pozuelo
Lote 11: Club Deportivo Elemental Inline Cats Pozuelo
Lote 13: Licisport Servicios, S.L.
Lotes 6 y 10: Desiertos</t>
  </si>
  <si>
    <t>Servicio de ejecución de programas de Escuelas Deportivas Municipales</t>
  </si>
  <si>
    <t>2022/PA/010</t>
  </si>
  <si>
    <t>Precios unitarios
Importe máximo: 78.491,25 €</t>
  </si>
  <si>
    <t>Precios unitarios
Presupuesto máximo: 
94.974,41 €</t>
  </si>
  <si>
    <t>Precios unitarios
Presupuesto máximo: 
78.491,25 €</t>
  </si>
  <si>
    <t>Sima Deporte Y Ocio, S.L.</t>
  </si>
  <si>
    <t>Servicio de actividades acuáticas y otros servicios deportivos de la Concejalía de Deportes</t>
  </si>
  <si>
    <t>2022/PA/009</t>
  </si>
  <si>
    <t>Baja precios unitarios: 12,5%
Importe máximo: 85.000,00 €</t>
  </si>
  <si>
    <t>Precios unitarios
Presupuesto máximo: 
85.000,00 €, IVA exento</t>
  </si>
  <si>
    <t>Precios unitarios
Presupuesto máximo: 
85.000,00 €</t>
  </si>
  <si>
    <t>Unblock Creativity, S.L.</t>
  </si>
  <si>
    <t>Servicio de impartición de cursos/talleres para senior en el Centro Educativo Reyes Católicos</t>
  </si>
  <si>
    <t>2022/PA/007</t>
  </si>
  <si>
    <t>80.000,00 €
IVA exento</t>
  </si>
  <si>
    <t>Sociedad de Apoyo, Atención y Rehabilitación Integral MITA, S.L.</t>
  </si>
  <si>
    <t>Servicio de desarrollo de actividades para alumnos con necesidades educativas especiales</t>
  </si>
  <si>
    <t>2022/PA/006</t>
  </si>
  <si>
    <t>Precios unitarios
Importe máximo: 
230.824,00 €</t>
  </si>
  <si>
    <t>Precios unitarios
Presupuesto máximo: 
230.824,00 €
IVA exento</t>
  </si>
  <si>
    <t>Precios unitarios
Presupuesto máximo: 
230.824,00 €</t>
  </si>
  <si>
    <t>Producciones Yllana, S.L.</t>
  </si>
  <si>
    <t>Servicio para la gestión de la Escuela de Formación para la Creatividad y las Artes Escénicas</t>
  </si>
  <si>
    <t>2022/PA/003</t>
  </si>
  <si>
    <t>Precio/plaza: 
632,44 €
Importe máximo: 
22.725,99 €</t>
  </si>
  <si>
    <t>Precio/plaza: 
834,27 €
Presupuesto máximo: 
24.998,59 €</t>
  </si>
  <si>
    <t>Precio/plaza: 
758,43 €
Presupuesto máximo: 
22.725,99 €</t>
  </si>
  <si>
    <t>J.C. Madrid Deporte y Cultura S.L.</t>
  </si>
  <si>
    <t>Servicio de organización y ejecución del programa "Julio Joven"</t>
  </si>
  <si>
    <t>2021/PA/046</t>
  </si>
  <si>
    <t>Precios unitarios
Importe máximo: 99.250,00 €</t>
  </si>
  <si>
    <t>Precios unitarios
Presupuesto máximo: 
99.250,00 €
IVA exento</t>
  </si>
  <si>
    <t>Precios unitarios
Presupuesto máximo: 
99.250,00 €</t>
  </si>
  <si>
    <t>Preving Consultores, S.L.</t>
  </si>
  <si>
    <t>Servicio de reconocimientos médicos para los empleados del Ayuntamiento de Pozuelo de Alarcón y sus Organismos Autónomos</t>
  </si>
  <si>
    <t>2021/PA/042</t>
  </si>
  <si>
    <t>Porcentaje de baja único:
Lote 1: 39,50%
Lote 2: 41,50%
Lote 3: 35,50%
Lote 4: 36,00%
Lote 5: 36,79%</t>
  </si>
  <si>
    <t>Precios unitarios
Presupuesto estimado: 1.071.428,57 €</t>
  </si>
  <si>
    <t>Precios unitarios
Presupuesto estimado: 885.478,16 €</t>
  </si>
  <si>
    <t>Lotes 1 y 2: Estudio AIA Arquitectos Ingenieros Asociados
Lote 3: Proes Consultores, S.A.
Lote 4: Gea Architects International, S.L.U.
Lote 5: Ingeniería y Prevención de Riesgos, S.L.</t>
  </si>
  <si>
    <t xml:space="preserve">Acuerdo marco de servicios para la "redacción de proyectos,  dirección facultativa de obras y coordinación de seguridad y salud en vías y espacios públicos municipales" </t>
  </si>
  <si>
    <t>2021/PA/047</t>
  </si>
  <si>
    <t>Precios unitarios
Importe máximo: 
Lote 1: 
21.549,08 € 
Lote 2: 
36.663,76 €</t>
  </si>
  <si>
    <t>Precios unitarios
Presupuesto máximo: 
Lote 1: 26.074,39 €
Lote 2: 44.363,17 €</t>
  </si>
  <si>
    <t>Precios unitarios
Presupuesto máximo: 
Lote 1: 21.549,08 € 
Lote 2: 36.663,76 €</t>
  </si>
  <si>
    <t>Lote 1: Jotrinsa, S.L.
Lote 2: J. A. García Cuadros, S.L.</t>
  </si>
  <si>
    <t>2021/PA/040</t>
  </si>
  <si>
    <t>Precios unitarios
39,90 €/auditoría
Importe máximo: 
80.002,73 €</t>
  </si>
  <si>
    <t>Precios unitarios
59,31 €/auditoría
Presupuesto máximo: 
96.803,32 €</t>
  </si>
  <si>
    <t>Precios unitarios
49,02 €/auditoría
Presupuesto máximo: 
80.002,73 €</t>
  </si>
  <si>
    <t>Impulsa Asesoría Consultoría y Formación, S.L.</t>
  </si>
  <si>
    <t>Servicio de auditoria del servicio de limpieza de los edificios y dependencias municipales</t>
  </si>
  <si>
    <t>2021/PA/031</t>
  </si>
  <si>
    <t>Precios unitarios
Importe máximo: 
Lote 1: 
328.197,98 €
Lote 2: 
40.072,88 €</t>
  </si>
  <si>
    <t>Precios unitarios
Presupuesto máximo:
Lote 1: 
397.119,56 € 
Lote 2: 
48.488,18 €</t>
  </si>
  <si>
    <t>Precios unitarios
Presupuesto máximo:
Lote 1: 
328.197,98 €
Lote 2: 
40.072,88 €</t>
  </si>
  <si>
    <t>Lote 1: Serveo Servicios, S.A.
Lote 2: Gysen Plus, S.A.</t>
  </si>
  <si>
    <t xml:space="preserve">Servicio para el mantenimiento integral de instalaciones eléctricas y de producción de energía en los edificios y recintos municipales </t>
  </si>
  <si>
    <t>2021/PA/034</t>
  </si>
  <si>
    <t>Precios unitarios
Importe máximo: 
217.996,07 €</t>
  </si>
  <si>
    <t>Precios unitarios
Presupuesto máximo: 
263.775,24 €</t>
  </si>
  <si>
    <t>Precios unitarios
Presupuesto máximo: 
217.996,07 €</t>
  </si>
  <si>
    <t>Innovación Global de Seguridad, S.A.</t>
  </si>
  <si>
    <t>Servicios para el mantenimiento integral de las instalaciones generales de seguridad en los edificios y recintos municipales</t>
  </si>
  <si>
    <t>2021/PA/035</t>
  </si>
  <si>
    <t>204.386,52 €
IVA exento</t>
  </si>
  <si>
    <t>ABD Asociación Bienestar y Desarrollo</t>
  </si>
  <si>
    <t>Servicio de gestión del Centro de Atención a la Familia</t>
  </si>
  <si>
    <t>2021/PA/026</t>
  </si>
  <si>
    <t>Lote 1: 
6.016.624,00 €
Lote 2: 
1.631.991,80 €</t>
  </si>
  <si>
    <t>Lote 1: 
8.811.897,60 €
Lote 2:
2.148.292,08 €</t>
  </si>
  <si>
    <t>Lote 1: 
7.282.560,00 €
Lote 2: 
1.775.448,00 €</t>
  </si>
  <si>
    <t>Lote 1: Estacionamientos Iberpark, S.A.
Lote 2: UTE Licuas-KBU Spolka SP Z.O.O.</t>
  </si>
  <si>
    <t>Servicios de control de estacionamientos regulados en la vía pública y grúa municipal</t>
  </si>
  <si>
    <t>2021/PA/009</t>
  </si>
  <si>
    <t>Paisajes Sostenibles, S.L.</t>
  </si>
  <si>
    <t>Obras de reforma y acondicionamiento de la mediana de la Avenida de Europa</t>
  </si>
  <si>
    <t>2021/PA/041</t>
  </si>
  <si>
    <t>U.T.E. Pasarela M503 Pozuelo (UTE Seranco, S.A.U. - Ascan Empresa Constructora y de Gestión, S.A.)</t>
  </si>
  <si>
    <t>Obras de construcción de pasarela peatonal y ciclista sobre la M‐503 con carril bici y senda peatonal anexos</t>
  </si>
  <si>
    <t>2021/PA/043</t>
  </si>
  <si>
    <t>Lote 1: 13.500,00 €
Lote 2: 69.479,68 €
Lote 3: 15.264,79 €
Lote 4: 17.302,50 €
Lote 5: 51.216,47 €
Lote 6: 47.319,00 €
Lote 8: 12.342,47 €
Lote 9: 31.316,00 €
Lote 10: 42.721,37 €</t>
  </si>
  <si>
    <t>Lote 1: 16.372,60 €
Lote 2: 91.553,26 €
Lote 3: 18.586,70 €
Lote 4: 20.951,84 €
Lote 5: 64.579,41 €
Lote 6: 68.943,38 €
Lote 7: 10.532,05 €
Lote 8: 14.960,11 €
Lote 9: 41.259,67 €
Lote 10: 51.692,86 €</t>
  </si>
  <si>
    <t>Lote 1: 13.531,07 €
Lote 2: 75.663,85 €
Lote 3: 15.360,91 €
Lote 4: 17.315,57 €
Lote 5: 53.371,42 €
Lote 6: 56.978,00 €
Lote 7: 8.704,17 €
Lote 8: 12.363,73 €
Lote 9: 34.098,90 €
Lote 10: 42.721,37 €</t>
  </si>
  <si>
    <t>Lotes 1, 2, 3, 4, 5 y 8: Coderep Sports, S.L.
Lotes 6 y 9: Crous Expert, S.L.
Lote 10: Conalsa, S.A.
Lote 7: Desierto</t>
  </si>
  <si>
    <t>Mixto (suministro y obras)</t>
  </si>
  <si>
    <t>Renovación de áreas de juego infantiles</t>
  </si>
  <si>
    <t>2021/PA/045</t>
  </si>
  <si>
    <t>Precios unitarios
18% baja s/precio unitarios
Importe máximo: 
146.872,99 €</t>
  </si>
  <si>
    <t>Precios unitarios
Presupuesto máximo: 
177.716,32 €</t>
  </si>
  <si>
    <t>Precios unitarios
Presupuesto máximo: 
146.872,99 €</t>
  </si>
  <si>
    <t>Decorgrass Césped Artificial, S.L.</t>
  </si>
  <si>
    <t>Remodelación del césped artificial del campo de fútbol 7 en el Polideportivo Carlos Ruiz</t>
  </si>
  <si>
    <t>2021/PA/039</t>
  </si>
  <si>
    <t>Adjudicatario</t>
  </si>
  <si>
    <t>Nº licitadores</t>
  </si>
  <si>
    <r>
      <t xml:space="preserve">RESUMEN ESTADÍSTICO CONTRATOS FORMALIZADOS 2022 por </t>
    </r>
    <r>
      <rPr>
        <b/>
        <sz val="16"/>
        <color theme="7" tint="-0.249977111117893"/>
        <rFont val="Calibri"/>
        <family val="2"/>
        <scheme val="minor"/>
      </rPr>
      <t>PROCEDIMIENTO</t>
    </r>
  </si>
  <si>
    <r>
      <t xml:space="preserve">RESUMEN ESTADÍSTICO CONTRATOS FORMALIZADOS 2022 por </t>
    </r>
    <r>
      <rPr>
        <b/>
        <sz val="16"/>
        <color theme="4" tint="-0.249977111117893"/>
        <rFont val="Calibri"/>
        <family val="2"/>
        <scheme val="minor"/>
      </rPr>
      <t>TIPO DE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</si>
</sst>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808080"/>
      </left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rgb="FFD0D7E5"/>
      </right>
      <top style="thin">
        <color rgb="FFD0D7E5"/>
      </top>
      <bottom style="thick">
        <color theme="0" tint="-0.2499465926084170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theme="0" tint="-0.24994659260841701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ck">
        <color theme="0" tint="-0.24994659260841701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ck">
        <color theme="0" tint="-0.24994659260841701"/>
      </top>
      <bottom style="thin">
        <color rgb="FFD0D7E5"/>
      </bottom>
      <diagonal/>
    </border>
    <border>
      <left style="thick">
        <color theme="0" tint="-0.24994659260841701"/>
      </left>
      <right style="thin">
        <color rgb="FFD0D7E5"/>
      </right>
      <top style="thick">
        <color theme="0" tint="-0.24994659260841701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rgb="FFD0D7E5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rgb="FFD0D7E5"/>
      </left>
      <right style="thin">
        <color rgb="FFD0D7E5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rgb="FFD0D7E5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rgb="FFD0D7E5"/>
      </left>
      <right style="thin">
        <color rgb="FFD0D7E5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 style="thin">
        <color rgb="FFD0D7E5"/>
      </right>
      <top style="thin">
        <color theme="0" tint="-0.24994659260841701"/>
      </top>
      <bottom/>
      <diagonal/>
    </border>
    <border>
      <left style="thin">
        <color rgb="FFD0D7E5"/>
      </left>
      <right style="thin">
        <color rgb="FFD0D7E5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rgb="FFD0D7E5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ck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235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1" applyFont="1"/>
    <xf numFmtId="0" fontId="0" fillId="0" borderId="0" xfId="1" applyFont="1" applyAlignment="1">
      <alignment vertical="center"/>
    </xf>
    <xf numFmtId="0" fontId="5" fillId="0" borderId="3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8" fontId="6" fillId="0" borderId="8" xfId="1" applyNumberFormat="1" applyFont="1" applyBorder="1" applyAlignment="1">
      <alignment horizontal="right" vertical="center" wrapText="1" indent="2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8" fontId="7" fillId="0" borderId="11" xfId="1" applyNumberFormat="1" applyFont="1" applyBorder="1" applyAlignment="1">
      <alignment horizontal="right" vertical="center" wrapText="1" indent="2"/>
    </xf>
    <xf numFmtId="8" fontId="8" fillId="0" borderId="0" xfId="1" applyNumberFormat="1" applyFont="1"/>
    <xf numFmtId="8" fontId="0" fillId="0" borderId="0" xfId="1" applyNumberFormat="1" applyFont="1"/>
    <xf numFmtId="0" fontId="9" fillId="0" borderId="3" xfId="1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8" fontId="10" fillId="0" borderId="7" xfId="1" applyNumberFormat="1" applyFont="1" applyBorder="1" applyAlignment="1">
      <alignment horizontal="center" vertical="center" wrapText="1"/>
    </xf>
    <xf numFmtId="8" fontId="10" fillId="0" borderId="8" xfId="1" applyNumberFormat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8" fontId="11" fillId="0" borderId="7" xfId="1" applyNumberFormat="1" applyFont="1" applyBorder="1" applyAlignment="1">
      <alignment horizontal="center" vertical="center" wrapText="1"/>
    </xf>
    <xf numFmtId="8" fontId="11" fillId="0" borderId="8" xfId="1" applyNumberFormat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0" fontId="11" fillId="0" borderId="10" xfId="1" applyNumberFormat="1" applyFont="1" applyBorder="1" applyAlignment="1">
      <alignment horizontal="center" vertical="center" wrapText="1"/>
    </xf>
    <xf numFmtId="10" fontId="11" fillId="0" borderId="11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/>
    </xf>
    <xf numFmtId="8" fontId="1" fillId="3" borderId="0" xfId="0" applyNumberFormat="1" applyFont="1" applyFill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3" borderId="0" xfId="0" applyFont="1" applyFill="1"/>
    <xf numFmtId="0" fontId="1" fillId="0" borderId="0" xfId="2" applyFont="1"/>
    <xf numFmtId="8" fontId="13" fillId="4" borderId="14" xfId="2" applyNumberFormat="1" applyFont="1" applyFill="1" applyBorder="1" applyAlignment="1" applyProtection="1">
      <alignment horizontal="center" vertical="center" wrapText="1"/>
    </xf>
    <xf numFmtId="0" fontId="13" fillId="4" borderId="14" xfId="2" applyFont="1" applyFill="1" applyBorder="1" applyAlignment="1">
      <alignment horizontal="left" vertical="center" wrapText="1"/>
    </xf>
    <xf numFmtId="1" fontId="13" fillId="4" borderId="14" xfId="2" applyNumberFormat="1" applyFont="1" applyFill="1" applyBorder="1" applyAlignment="1" applyProtection="1">
      <alignment horizontal="center" vertical="center" wrapText="1"/>
    </xf>
    <xf numFmtId="8" fontId="13" fillId="3" borderId="14" xfId="2" applyNumberFormat="1" applyFont="1" applyFill="1" applyBorder="1" applyAlignment="1" applyProtection="1">
      <alignment horizontal="center" vertical="center" wrapText="1"/>
    </xf>
    <xf numFmtId="0" fontId="1" fillId="3" borderId="0" xfId="2" applyFont="1" applyFill="1"/>
    <xf numFmtId="8" fontId="13" fillId="3" borderId="24" xfId="2" applyNumberFormat="1" applyFont="1" applyFill="1" applyBorder="1" applyAlignment="1" applyProtection="1">
      <alignment horizontal="center" vertical="center" wrapText="1"/>
    </xf>
    <xf numFmtId="8" fontId="13" fillId="4" borderId="24" xfId="2" applyNumberFormat="1" applyFont="1" applyFill="1" applyBorder="1" applyAlignment="1" applyProtection="1">
      <alignment horizontal="center" vertical="center" wrapText="1"/>
    </xf>
    <xf numFmtId="0" fontId="13" fillId="4" borderId="24" xfId="2" applyFont="1" applyFill="1" applyBorder="1" applyAlignment="1">
      <alignment horizontal="left" vertical="center" wrapText="1"/>
    </xf>
    <xf numFmtId="1" fontId="13" fillId="4" borderId="24" xfId="2" applyNumberFormat="1" applyFont="1" applyFill="1" applyBorder="1" applyAlignment="1" applyProtection="1">
      <alignment horizontal="center" vertical="center" wrapText="1"/>
    </xf>
    <xf numFmtId="0" fontId="13" fillId="4" borderId="26" xfId="2" applyFont="1" applyFill="1" applyBorder="1" applyAlignment="1">
      <alignment horizontal="left" vertical="center" wrapText="1"/>
    </xf>
    <xf numFmtId="1" fontId="13" fillId="4" borderId="26" xfId="2" applyNumberFormat="1" applyFont="1" applyFill="1" applyBorder="1" applyAlignment="1" applyProtection="1">
      <alignment horizontal="center" vertical="center" wrapText="1"/>
    </xf>
    <xf numFmtId="0" fontId="13" fillId="4" borderId="26" xfId="2" applyFont="1" applyFill="1" applyBorder="1" applyAlignment="1" applyProtection="1">
      <alignment horizontal="center" vertical="center" wrapText="1"/>
    </xf>
    <xf numFmtId="8" fontId="13" fillId="3" borderId="26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8" fontId="13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8" fontId="13" fillId="0" borderId="29" xfId="0" applyNumberFormat="1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left" vertical="center" wrapText="1"/>
    </xf>
    <xf numFmtId="1" fontId="13" fillId="0" borderId="29" xfId="0" applyNumberFormat="1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13" fillId="0" borderId="30" xfId="0" applyFont="1" applyFill="1" applyBorder="1" applyAlignment="1" applyProtection="1">
      <alignment horizontal="center" vertical="center" wrapText="1"/>
    </xf>
    <xf numFmtId="4" fontId="13" fillId="0" borderId="31" xfId="0" applyNumberFormat="1" applyFont="1" applyFill="1" applyBorder="1" applyAlignment="1" applyProtection="1">
      <alignment horizontal="center" vertical="center" wrapText="1"/>
    </xf>
    <xf numFmtId="8" fontId="13" fillId="0" borderId="31" xfId="0" applyNumberFormat="1" applyFont="1" applyFill="1" applyBorder="1" applyAlignment="1" applyProtection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1" fontId="13" fillId="0" borderId="31" xfId="0" applyNumberFormat="1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 wrapText="1"/>
    </xf>
    <xf numFmtId="8" fontId="1" fillId="0" borderId="0" xfId="0" applyNumberFormat="1" applyFont="1"/>
    <xf numFmtId="0" fontId="2" fillId="0" borderId="31" xfId="0" applyFont="1" applyBorder="1"/>
    <xf numFmtId="164" fontId="13" fillId="0" borderId="31" xfId="0" applyNumberFormat="1" applyFont="1" applyFill="1" applyBorder="1" applyAlignment="1" applyProtection="1">
      <alignment horizontal="center" vertical="center" wrapText="1"/>
    </xf>
    <xf numFmtId="8" fontId="1" fillId="0" borderId="0" xfId="0" applyNumberFormat="1" applyFont="1" applyAlignment="1">
      <alignment wrapText="1"/>
    </xf>
    <xf numFmtId="8" fontId="13" fillId="0" borderId="33" xfId="0" applyNumberFormat="1" applyFont="1" applyFill="1" applyBorder="1" applyAlignment="1" applyProtection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1" fontId="13" fillId="0" borderId="33" xfId="0" applyNumberFormat="1" applyFont="1" applyFill="1" applyBorder="1" applyAlignment="1" applyProtection="1">
      <alignment horizontal="center" vertical="center" wrapText="1"/>
    </xf>
    <xf numFmtId="0" fontId="13" fillId="0" borderId="33" xfId="0" applyFont="1" applyFill="1" applyBorder="1" applyAlignment="1" applyProtection="1">
      <alignment horizontal="center" vertical="center" wrapText="1"/>
    </xf>
    <xf numFmtId="0" fontId="13" fillId="0" borderId="34" xfId="0" applyFont="1" applyFill="1" applyBorder="1" applyAlignment="1" applyProtection="1">
      <alignment horizontal="center" vertical="center" wrapText="1"/>
    </xf>
    <xf numFmtId="4" fontId="13" fillId="0" borderId="29" xfId="0" applyNumberFormat="1" applyFont="1" applyFill="1" applyBorder="1" applyAlignment="1" applyProtection="1">
      <alignment horizontal="center" vertical="center" wrapText="1"/>
    </xf>
    <xf numFmtId="0" fontId="13" fillId="0" borderId="29" xfId="0" applyNumberFormat="1" applyFont="1" applyFill="1" applyBorder="1" applyAlignment="1" applyProtection="1">
      <alignment horizontal="center" vertical="center" wrapText="1"/>
    </xf>
    <xf numFmtId="8" fontId="13" fillId="3" borderId="31" xfId="0" applyNumberFormat="1" applyFont="1" applyFill="1" applyBorder="1" applyAlignment="1" applyProtection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>
      <alignment wrapText="1"/>
    </xf>
    <xf numFmtId="0" fontId="13" fillId="0" borderId="31" xfId="0" applyFont="1" applyFill="1" applyBorder="1" applyAlignment="1" applyProtection="1">
      <alignment vertical="center" wrapText="1"/>
    </xf>
    <xf numFmtId="8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35" xfId="0" applyFont="1" applyFill="1" applyBorder="1" applyAlignment="1" applyProtection="1">
      <alignment vertical="center" wrapText="1"/>
    </xf>
    <xf numFmtId="1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35" xfId="0" applyFont="1" applyFill="1" applyBorder="1" applyAlignment="1" applyProtection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Fill="1" applyBorder="1" applyAlignment="1" applyProtection="1">
      <alignment horizontal="center" vertical="center" wrapText="1"/>
    </xf>
    <xf numFmtId="8" fontId="13" fillId="3" borderId="37" xfId="0" applyNumberFormat="1" applyFont="1" applyFill="1" applyBorder="1" applyAlignment="1" applyProtection="1">
      <alignment horizontal="center" vertical="center" wrapText="1"/>
    </xf>
    <xf numFmtId="8" fontId="13" fillId="0" borderId="38" xfId="0" applyNumberFormat="1" applyFont="1" applyFill="1" applyBorder="1" applyAlignment="1" applyProtection="1">
      <alignment horizontal="center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8" xfId="0" applyNumberFormat="1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164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 applyProtection="1">
      <alignment vertical="center" wrapText="1"/>
    </xf>
    <xf numFmtId="0" fontId="13" fillId="0" borderId="31" xfId="0" applyFont="1" applyFill="1" applyBorder="1" applyAlignment="1">
      <alignment horizontal="left" vertical="center" wrapText="1"/>
    </xf>
    <xf numFmtId="8" fontId="13" fillId="0" borderId="40" xfId="0" applyNumberFormat="1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vertical="center" wrapText="1"/>
    </xf>
    <xf numFmtId="1" fontId="13" fillId="0" borderId="40" xfId="0" applyNumberFormat="1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5" borderId="15" xfId="2" applyFont="1" applyFill="1" applyBorder="1" applyAlignment="1" applyProtection="1">
      <alignment horizontal="center" vertical="center" wrapText="1"/>
    </xf>
    <xf numFmtId="0" fontId="13" fillId="5" borderId="14" xfId="2" applyFont="1" applyFill="1" applyBorder="1" applyAlignment="1">
      <alignment horizontal="left" vertical="center" wrapText="1"/>
    </xf>
    <xf numFmtId="0" fontId="13" fillId="5" borderId="14" xfId="2" applyFont="1" applyFill="1" applyBorder="1" applyAlignment="1" applyProtection="1">
      <alignment horizontal="center" vertical="center" wrapText="1"/>
    </xf>
    <xf numFmtId="1" fontId="13" fillId="5" borderId="14" xfId="2" applyNumberFormat="1" applyFont="1" applyFill="1" applyBorder="1" applyAlignment="1" applyProtection="1">
      <alignment horizontal="center" vertical="center" wrapText="1"/>
    </xf>
    <xf numFmtId="0" fontId="13" fillId="5" borderId="14" xfId="2" applyFont="1" applyFill="1" applyBorder="1" applyAlignment="1" applyProtection="1">
      <alignment vertical="center" wrapText="1"/>
    </xf>
    <xf numFmtId="8" fontId="13" fillId="5" borderId="14" xfId="2" applyNumberFormat="1" applyFont="1" applyFill="1" applyBorder="1" applyAlignment="1" applyProtection="1">
      <alignment horizontal="center" vertical="center" wrapText="1"/>
    </xf>
    <xf numFmtId="0" fontId="13" fillId="5" borderId="13" xfId="2" applyFont="1" applyFill="1" applyBorder="1" applyAlignment="1" applyProtection="1">
      <alignment horizontal="center" vertical="center" wrapText="1"/>
    </xf>
    <xf numFmtId="0" fontId="13" fillId="5" borderId="12" xfId="2" applyFont="1" applyFill="1" applyBorder="1" applyAlignment="1">
      <alignment horizontal="left" vertical="center" wrapText="1"/>
    </xf>
    <xf numFmtId="0" fontId="13" fillId="5" borderId="12" xfId="2" applyFont="1" applyFill="1" applyBorder="1" applyAlignment="1" applyProtection="1">
      <alignment horizontal="center" vertical="center" wrapText="1"/>
    </xf>
    <xf numFmtId="1" fontId="13" fillId="5" borderId="12" xfId="2" applyNumberFormat="1" applyFont="1" applyFill="1" applyBorder="1" applyAlignment="1" applyProtection="1">
      <alignment horizontal="center" vertical="center" wrapText="1"/>
    </xf>
    <xf numFmtId="8" fontId="13" fillId="5" borderId="12" xfId="2" applyNumberFormat="1" applyFont="1" applyFill="1" applyBorder="1" applyAlignment="1" applyProtection="1">
      <alignment horizontal="center" vertical="center" wrapText="1"/>
    </xf>
    <xf numFmtId="0" fontId="13" fillId="5" borderId="17" xfId="2" applyFont="1" applyFill="1" applyBorder="1" applyAlignment="1" applyProtection="1">
      <alignment horizontal="center" vertical="center" wrapText="1"/>
    </xf>
    <xf numFmtId="0" fontId="13" fillId="5" borderId="16" xfId="2" applyFont="1" applyFill="1" applyBorder="1" applyAlignment="1">
      <alignment horizontal="left" vertical="center" wrapText="1"/>
    </xf>
    <xf numFmtId="0" fontId="13" fillId="5" borderId="16" xfId="2" applyFont="1" applyFill="1" applyBorder="1" applyAlignment="1" applyProtection="1">
      <alignment horizontal="center" vertical="center" wrapText="1"/>
    </xf>
    <xf numFmtId="1" fontId="13" fillId="5" borderId="16" xfId="2" applyNumberFormat="1" applyFont="1" applyFill="1" applyBorder="1" applyAlignment="1" applyProtection="1">
      <alignment horizontal="center" vertical="center" wrapText="1"/>
    </xf>
    <xf numFmtId="8" fontId="13" fillId="5" borderId="16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/>
    </xf>
    <xf numFmtId="164" fontId="13" fillId="5" borderId="14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0" fontId="13" fillId="0" borderId="15" xfId="2" applyFont="1" applyFill="1" applyBorder="1" applyAlignment="1" applyProtection="1">
      <alignment horizontal="center" vertical="center" wrapText="1"/>
    </xf>
    <xf numFmtId="0" fontId="13" fillId="0" borderId="14" xfId="2" applyFont="1" applyFill="1" applyBorder="1" applyAlignment="1">
      <alignment horizontal="left" vertical="center" wrapText="1"/>
    </xf>
    <xf numFmtId="0" fontId="13" fillId="0" borderId="14" xfId="2" applyFont="1" applyFill="1" applyBorder="1" applyAlignment="1" applyProtection="1">
      <alignment horizontal="center" vertical="center" wrapText="1"/>
    </xf>
    <xf numFmtId="0" fontId="13" fillId="5" borderId="23" xfId="2" applyFont="1" applyFill="1" applyBorder="1" applyAlignment="1" applyProtection="1">
      <alignment horizontal="center" vertical="center" wrapText="1"/>
    </xf>
    <xf numFmtId="0" fontId="13" fillId="5" borderId="22" xfId="2" applyFont="1" applyFill="1" applyBorder="1" applyAlignment="1">
      <alignment horizontal="left" vertical="center" wrapText="1"/>
    </xf>
    <xf numFmtId="0" fontId="13" fillId="5" borderId="22" xfId="2" applyFont="1" applyFill="1" applyBorder="1" applyAlignment="1" applyProtection="1">
      <alignment horizontal="center" vertical="center" wrapText="1"/>
    </xf>
    <xf numFmtId="1" fontId="13" fillId="5" borderId="22" xfId="2" applyNumberFormat="1" applyFont="1" applyFill="1" applyBorder="1" applyAlignment="1" applyProtection="1">
      <alignment horizontal="center" vertical="center" wrapText="1"/>
    </xf>
    <xf numFmtId="0" fontId="13" fillId="5" borderId="22" xfId="2" applyFont="1" applyFill="1" applyBorder="1" applyAlignment="1" applyProtection="1">
      <alignment vertical="center" wrapText="1"/>
    </xf>
    <xf numFmtId="8" fontId="13" fillId="5" borderId="22" xfId="2" applyNumberFormat="1" applyFont="1" applyFill="1" applyBorder="1" applyAlignment="1" applyProtection="1">
      <alignment horizontal="center" vertical="center" wrapText="1"/>
    </xf>
    <xf numFmtId="0" fontId="13" fillId="5" borderId="21" xfId="2" applyFont="1" applyFill="1" applyBorder="1" applyAlignment="1" applyProtection="1">
      <alignment horizontal="center" vertical="center" wrapText="1"/>
    </xf>
    <xf numFmtId="0" fontId="13" fillId="5" borderId="20" xfId="2" applyFont="1" applyFill="1" applyBorder="1" applyAlignment="1">
      <alignment horizontal="left" vertical="center" wrapText="1"/>
    </xf>
    <xf numFmtId="0" fontId="13" fillId="5" borderId="20" xfId="2" applyFont="1" applyFill="1" applyBorder="1" applyAlignment="1" applyProtection="1">
      <alignment horizontal="center" vertical="center" wrapText="1"/>
    </xf>
    <xf numFmtId="1" fontId="13" fillId="5" borderId="20" xfId="2" applyNumberFormat="1" applyFont="1" applyFill="1" applyBorder="1" applyAlignment="1" applyProtection="1">
      <alignment horizontal="center" vertical="center" wrapText="1"/>
    </xf>
    <xf numFmtId="8" fontId="13" fillId="5" borderId="20" xfId="2" applyNumberFormat="1" applyFont="1" applyFill="1" applyBorder="1" applyAlignment="1" applyProtection="1">
      <alignment horizontal="center" vertical="center" wrapText="1"/>
    </xf>
    <xf numFmtId="164" fontId="13" fillId="5" borderId="20" xfId="2" applyNumberFormat="1" applyFont="1" applyFill="1" applyBorder="1" applyAlignment="1" applyProtection="1">
      <alignment horizontal="center" vertical="center" wrapText="1"/>
    </xf>
    <xf numFmtId="0" fontId="13" fillId="5" borderId="19" xfId="2" applyFont="1" applyFill="1" applyBorder="1" applyAlignment="1" applyProtection="1">
      <alignment horizontal="center" vertical="center" wrapText="1"/>
    </xf>
    <xf numFmtId="0" fontId="13" fillId="5" borderId="18" xfId="2" applyFont="1" applyFill="1" applyBorder="1" applyAlignment="1">
      <alignment horizontal="left" vertical="center" wrapText="1"/>
    </xf>
    <xf numFmtId="0" fontId="13" fillId="5" borderId="18" xfId="2" applyFont="1" applyFill="1" applyBorder="1" applyAlignment="1" applyProtection="1">
      <alignment horizontal="center" vertical="center" wrapText="1"/>
    </xf>
    <xf numFmtId="1" fontId="13" fillId="5" borderId="18" xfId="2" applyNumberFormat="1" applyFont="1" applyFill="1" applyBorder="1" applyAlignment="1" applyProtection="1">
      <alignment horizontal="center" vertical="center" wrapText="1"/>
    </xf>
    <xf numFmtId="8" fontId="13" fillId="5" borderId="18" xfId="2" applyNumberFormat="1" applyFont="1" applyFill="1" applyBorder="1" applyAlignment="1" applyProtection="1">
      <alignment horizontal="center" vertical="center" wrapText="1"/>
    </xf>
    <xf numFmtId="0" fontId="13" fillId="0" borderId="25" xfId="2" applyFont="1" applyFill="1" applyBorder="1" applyAlignment="1" applyProtection="1">
      <alignment horizontal="center" vertical="center" wrapText="1"/>
    </xf>
    <xf numFmtId="0" fontId="13" fillId="0" borderId="24" xfId="2" applyFont="1" applyFill="1" applyBorder="1" applyAlignment="1">
      <alignment horizontal="left" vertical="center" wrapText="1"/>
    </xf>
    <xf numFmtId="0" fontId="13" fillId="0" borderId="24" xfId="2" applyFont="1" applyFill="1" applyBorder="1" applyAlignment="1" applyProtection="1">
      <alignment horizontal="center" vertical="center" wrapText="1"/>
    </xf>
    <xf numFmtId="0" fontId="13" fillId="5" borderId="27" xfId="2" applyFont="1" applyFill="1" applyBorder="1" applyAlignment="1" applyProtection="1">
      <alignment horizontal="center" vertical="center" wrapText="1"/>
    </xf>
    <xf numFmtId="0" fontId="13" fillId="5" borderId="26" xfId="2" applyFont="1" applyFill="1" applyBorder="1" applyAlignment="1">
      <alignment horizontal="left" vertical="center" wrapText="1"/>
    </xf>
    <xf numFmtId="0" fontId="13" fillId="5" borderId="26" xfId="2" applyFont="1" applyFill="1" applyBorder="1" applyAlignment="1" applyProtection="1">
      <alignment horizontal="center" vertical="center" wrapText="1"/>
    </xf>
    <xf numFmtId="1" fontId="13" fillId="5" borderId="26" xfId="2" applyNumberFormat="1" applyFont="1" applyFill="1" applyBorder="1" applyAlignment="1" applyProtection="1">
      <alignment horizontal="center" vertical="center" wrapText="1"/>
    </xf>
    <xf numFmtId="0" fontId="13" fillId="5" borderId="26" xfId="2" applyFont="1" applyFill="1" applyBorder="1" applyAlignment="1" applyProtection="1">
      <alignment vertical="center" wrapText="1"/>
    </xf>
    <xf numFmtId="8" fontId="13" fillId="5" borderId="26" xfId="2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1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8" fontId="13" fillId="0" borderId="2" xfId="0" applyNumberFormat="1" applyFont="1" applyFill="1" applyBorder="1" applyAlignment="1" applyProtection="1">
      <alignment horizontal="center" vertical="center" wrapText="1"/>
    </xf>
    <xf numFmtId="164" fontId="13" fillId="0" borderId="40" xfId="0" applyNumberFormat="1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1" fontId="13" fillId="0" borderId="37" xfId="0" applyNumberFormat="1" applyFont="1" applyFill="1" applyBorder="1" applyAlignment="1" applyProtection="1">
      <alignment horizontal="center" vertical="center" wrapText="1"/>
    </xf>
    <xf numFmtId="8" fontId="13" fillId="0" borderId="37" xfId="0" applyNumberFormat="1" applyFont="1" applyFill="1" applyBorder="1" applyAlignment="1" applyProtection="1">
      <alignment horizontal="center" vertical="center" wrapText="1"/>
    </xf>
    <xf numFmtId="8" fontId="13" fillId="3" borderId="29" xfId="0" applyNumberFormat="1" applyFont="1" applyFill="1" applyBorder="1" applyAlignment="1" applyProtection="1">
      <alignment horizontal="center" vertical="center" wrapText="1"/>
    </xf>
    <xf numFmtId="164" fontId="13" fillId="0" borderId="29" xfId="0" applyNumberFormat="1" applyFont="1" applyFill="1" applyBorder="1" applyAlignment="1" applyProtection="1">
      <alignment horizontal="center" vertical="center" wrapText="1"/>
    </xf>
    <xf numFmtId="8" fontId="13" fillId="4" borderId="31" xfId="2" applyNumberFormat="1" applyFont="1" applyFill="1" applyBorder="1" applyAlignment="1" applyProtection="1">
      <alignment horizontal="center" vertical="center" wrapText="1"/>
    </xf>
    <xf numFmtId="0" fontId="13" fillId="4" borderId="31" xfId="2" applyFont="1" applyFill="1" applyBorder="1" applyAlignment="1">
      <alignment horizontal="left" vertical="center" wrapText="1"/>
    </xf>
    <xf numFmtId="1" fontId="13" fillId="4" borderId="31" xfId="2" applyNumberFormat="1" applyFont="1" applyFill="1" applyBorder="1" applyAlignment="1" applyProtection="1">
      <alignment horizontal="center" vertical="center" wrapText="1"/>
    </xf>
    <xf numFmtId="164" fontId="13" fillId="4" borderId="31" xfId="2" applyNumberFormat="1" applyFont="1" applyFill="1" applyBorder="1" applyAlignment="1" applyProtection="1">
      <alignment horizontal="center" vertical="center" wrapText="1"/>
    </xf>
    <xf numFmtId="8" fontId="13" fillId="3" borderId="31" xfId="2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/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1" fontId="13" fillId="0" borderId="26" xfId="0" applyNumberFormat="1" applyFont="1" applyFill="1" applyBorder="1" applyAlignment="1" applyProtection="1">
      <alignment horizontal="center" vertical="center" wrapText="1"/>
    </xf>
    <xf numFmtId="8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8" fontId="13" fillId="0" borderId="22" xfId="0" applyNumberFormat="1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1" fontId="13" fillId="0" borderId="20" xfId="0" applyNumberFormat="1" applyFont="1" applyFill="1" applyBorder="1" applyAlignment="1" applyProtection="1">
      <alignment horizontal="center" vertical="center" wrapText="1"/>
    </xf>
    <xf numFmtId="8" fontId="13" fillId="0" borderId="20" xfId="0" applyNumberFormat="1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8" fontId="13" fillId="0" borderId="18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1" fontId="13" fillId="0" borderId="14" xfId="0" applyNumberFormat="1" applyFont="1" applyFill="1" applyBorder="1" applyAlignment="1" applyProtection="1">
      <alignment horizontal="center" vertical="center" wrapText="1"/>
    </xf>
    <xf numFmtId="8" fontId="13" fillId="0" borderId="14" xfId="0" applyNumberFormat="1" applyFont="1" applyFill="1" applyBorder="1" applyAlignment="1" applyProtection="1">
      <alignment horizontal="center" vertical="center" wrapText="1"/>
    </xf>
    <xf numFmtId="164" fontId="13" fillId="0" borderId="14" xfId="0" applyNumberFormat="1" applyFont="1" applyFill="1" applyBorder="1" applyAlignment="1" applyProtection="1">
      <alignment horizontal="center" vertical="center" wrapText="1"/>
    </xf>
    <xf numFmtId="0" fontId="13" fillId="5" borderId="12" xfId="2" applyFont="1" applyFill="1" applyBorder="1" applyAlignment="1" applyProtection="1">
      <alignment vertical="center" wrapText="1"/>
    </xf>
    <xf numFmtId="0" fontId="13" fillId="5" borderId="32" xfId="2" applyFont="1" applyFill="1" applyBorder="1" applyAlignment="1" applyProtection="1">
      <alignment horizontal="center" vertical="center" wrapText="1"/>
    </xf>
    <xf numFmtId="0" fontId="13" fillId="5" borderId="31" xfId="2" applyFont="1" applyFill="1" applyBorder="1" applyAlignment="1">
      <alignment horizontal="left" vertical="center" wrapText="1"/>
    </xf>
    <xf numFmtId="0" fontId="13" fillId="5" borderId="31" xfId="2" applyFont="1" applyFill="1" applyBorder="1" applyAlignment="1" applyProtection="1">
      <alignment horizontal="center" vertical="center" wrapText="1"/>
    </xf>
    <xf numFmtId="1" fontId="13" fillId="5" borderId="31" xfId="2" applyNumberFormat="1" applyFont="1" applyFill="1" applyBorder="1" applyAlignment="1" applyProtection="1">
      <alignment horizontal="center" vertical="center" wrapText="1"/>
    </xf>
    <xf numFmtId="0" fontId="13" fillId="5" borderId="31" xfId="2" applyFont="1" applyFill="1" applyBorder="1" applyAlignment="1" applyProtection="1">
      <alignment vertical="center" wrapText="1"/>
    </xf>
    <xf numFmtId="8" fontId="13" fillId="5" borderId="31" xfId="2" applyNumberFormat="1" applyFont="1" applyFill="1" applyBorder="1" applyAlignment="1" applyProtection="1">
      <alignment horizontal="center" vertical="center" wrapText="1"/>
    </xf>
    <xf numFmtId="0" fontId="13" fillId="0" borderId="32" xfId="2" applyFont="1" applyFill="1" applyBorder="1" applyAlignment="1" applyProtection="1">
      <alignment horizontal="center" vertical="center" wrapText="1"/>
    </xf>
    <xf numFmtId="0" fontId="13" fillId="0" borderId="31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 applyProtection="1">
      <alignment horizontal="center" vertical="center" wrapText="1"/>
    </xf>
    <xf numFmtId="0" fontId="13" fillId="5" borderId="30" xfId="2" applyFont="1" applyFill="1" applyBorder="1" applyAlignment="1" applyProtection="1">
      <alignment horizontal="center" vertical="center" wrapText="1"/>
    </xf>
    <xf numFmtId="0" fontId="13" fillId="5" borderId="29" xfId="2" applyFont="1" applyFill="1" applyBorder="1" applyAlignment="1">
      <alignment horizontal="left" vertical="center" wrapText="1"/>
    </xf>
    <xf numFmtId="0" fontId="13" fillId="5" borderId="29" xfId="2" applyFont="1" applyFill="1" applyBorder="1" applyAlignment="1" applyProtection="1">
      <alignment horizontal="center" vertical="center" wrapText="1"/>
    </xf>
    <xf numFmtId="1" fontId="13" fillId="5" borderId="29" xfId="2" applyNumberFormat="1" applyFont="1" applyFill="1" applyBorder="1" applyAlignment="1" applyProtection="1">
      <alignment horizontal="center" vertical="center" wrapText="1"/>
    </xf>
    <xf numFmtId="8" fontId="13" fillId="5" borderId="29" xfId="2" applyNumberFormat="1" applyFont="1" applyFill="1" applyBorder="1" applyAlignment="1" applyProtection="1">
      <alignment horizontal="center" vertical="center" wrapText="1"/>
    </xf>
    <xf numFmtId="164" fontId="13" fillId="5" borderId="29" xfId="2" applyNumberFormat="1" applyFont="1" applyFill="1" applyBorder="1" applyAlignment="1" applyProtection="1">
      <alignment horizontal="center" vertical="center" wrapText="1"/>
    </xf>
    <xf numFmtId="0" fontId="13" fillId="5" borderId="36" xfId="2" applyFont="1" applyFill="1" applyBorder="1" applyAlignment="1" applyProtection="1">
      <alignment horizontal="center" vertical="center" wrapText="1"/>
    </xf>
    <xf numFmtId="0" fontId="13" fillId="5" borderId="35" xfId="2" applyFont="1" applyFill="1" applyBorder="1" applyAlignment="1">
      <alignment horizontal="left" vertical="center" wrapText="1"/>
    </xf>
    <xf numFmtId="0" fontId="13" fillId="5" borderId="35" xfId="2" applyFont="1" applyFill="1" applyBorder="1" applyAlignment="1" applyProtection="1">
      <alignment horizontal="center" vertical="center" wrapText="1"/>
    </xf>
    <xf numFmtId="1" fontId="13" fillId="5" borderId="35" xfId="2" applyNumberFormat="1" applyFont="1" applyFill="1" applyBorder="1" applyAlignment="1" applyProtection="1">
      <alignment horizontal="center" vertical="center" wrapText="1"/>
    </xf>
    <xf numFmtId="0" fontId="13" fillId="5" borderId="35" xfId="2" applyFont="1" applyFill="1" applyBorder="1" applyAlignment="1" applyProtection="1">
      <alignment vertical="center" wrapText="1"/>
    </xf>
    <xf numFmtId="8" fontId="13" fillId="5" borderId="35" xfId="2" applyNumberFormat="1" applyFont="1" applyFill="1" applyBorder="1" applyAlignment="1" applyProtection="1">
      <alignment horizontal="center" vertical="center" wrapText="1"/>
    </xf>
    <xf numFmtId="164" fontId="13" fillId="5" borderId="31" xfId="2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Alignment="1">
      <alignment horizontal="center"/>
    </xf>
    <xf numFmtId="0" fontId="14" fillId="7" borderId="0" xfId="1" applyFont="1" applyFill="1" applyAlignment="1">
      <alignment horizontal="center"/>
    </xf>
    <xf numFmtId="0" fontId="15" fillId="0" borderId="0" xfId="1" applyFont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0C1FF"/>
      <color rgb="FFCC99FF"/>
      <color rgb="FFECD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745640747848512E-2"/>
          <c:y val="0.16461900903334234"/>
          <c:w val="0.88784542314335102"/>
          <c:h val="0.8330661341611145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0"/>
            <c:extLst>
              <c:ext xmlns:c16="http://schemas.microsoft.com/office/drawing/2014/chart" uri="{C3380CC4-5D6E-409C-BE32-E72D297353CC}">
                <c16:uniqueId val="{00000001-C20A-4BAF-B6A2-37F271332BC5}"/>
              </c:ext>
            </c:extLst>
          </c:dPt>
          <c:dLbls>
            <c:dLbl>
              <c:idx val="0"/>
              <c:layout>
                <c:manualLayout>
                  <c:x val="-0.13472766356351681"/>
                  <c:y val="-0.209842141592389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0A-4BAF-B6A2-37F271332BC5}"/>
                </c:ext>
              </c:extLst>
            </c:dLbl>
            <c:dLbl>
              <c:idx val="1"/>
              <c:layout>
                <c:manualLayout>
                  <c:x val="0.1268119648511784"/>
                  <c:y val="-3.811414150210069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0A-4BAF-B6A2-37F271332BC5}"/>
                </c:ext>
              </c:extLst>
            </c:dLbl>
            <c:dLbl>
              <c:idx val="2"/>
              <c:layout>
                <c:manualLayout>
                  <c:x val="2.514448675449814E-3"/>
                  <c:y val="-4.192551243960268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0A-4BAF-B6A2-37F271332BC5}"/>
                </c:ext>
              </c:extLst>
            </c:dLbl>
            <c:dLbl>
              <c:idx val="3"/>
              <c:layout>
                <c:manualLayout>
                  <c:x val="4.1019051189831818E-2"/>
                  <c:y val="-5.6720986765103085E-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0A-4BAF-B6A2-37F271332BC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 '!$B$29:$E$29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'!$B$33:$E$33</c:f>
              <c:numCache>
                <c:formatCode>General</c:formatCode>
                <c:ptCount val="4"/>
                <c:pt idx="0">
                  <c:v>25</c:v>
                </c:pt>
                <c:pt idx="1">
                  <c:v>32</c:v>
                </c:pt>
                <c:pt idx="2">
                  <c:v>19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A-4BAF-B6A2-37F271332BC5}"/>
            </c:ext>
          </c:extLst>
        </c:ser>
        <c:ser>
          <c:idx val="1"/>
          <c:order val="1"/>
          <c:explosion val="25"/>
          <c:cat>
            <c:strRef>
              <c:f>'Procedimiento '!$B$29:$E$29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'!$B$34:$E$34</c:f>
              <c:numCache>
                <c:formatCode>0.00%</c:formatCode>
                <c:ptCount val="4"/>
                <c:pt idx="0">
                  <c:v>0.26315789473684209</c:v>
                </c:pt>
                <c:pt idx="1">
                  <c:v>0.33684210526315789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A-4BAF-B6A2-37F27133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55616401859234"/>
          <c:y val="4.4192999497110128E-2"/>
          <c:w val="0.78886404631519846"/>
          <c:h val="0.73506485901860719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8B7-41A6-B6A8-F43259C746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8B7-41A6-B6A8-F43259C746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B8B7-41A6-B6A8-F43259C746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B8B7-41A6-B6A8-F43259C74615}"/>
              </c:ext>
            </c:extLst>
          </c:dPt>
          <c:dLbls>
            <c:dLbl>
              <c:idx val="0"/>
              <c:layout>
                <c:manualLayout>
                  <c:x val="2.0354347282561067E-2"/>
                  <c:y val="-6.5929943380989758E-2"/>
                </c:manualLayout>
              </c:layout>
              <c:tx>
                <c:rich>
                  <a:bodyPr/>
                  <a:lstStyle/>
                  <a:p>
                    <a:fld id="{0ACCE980-BF2A-4A2F-914B-E921F7E556F0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97,97%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84128951467969"/>
                      <c:h val="0.165713931335969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B7-41A6-B6A8-F43259C74615}"/>
                </c:ext>
              </c:extLst>
            </c:dLbl>
            <c:dLbl>
              <c:idx val="1"/>
              <c:layout>
                <c:manualLayout>
                  <c:x val="9.572633499943372E-3"/>
                  <c:y val="-9.2017913086932329E-2"/>
                </c:manualLayout>
              </c:layout>
              <c:tx>
                <c:rich>
                  <a:bodyPr/>
                  <a:lstStyle/>
                  <a:p>
                    <a:fld id="{5D8C7023-BC5A-42AE-80B6-22AD6B57A39B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1,70%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B7-41A6-B6A8-F43259C74615}"/>
                </c:ext>
              </c:extLst>
            </c:dLbl>
            <c:dLbl>
              <c:idx val="2"/>
              <c:layout>
                <c:manualLayout>
                  <c:x val="2.9647148574981897E-2"/>
                  <c:y val="-5.1361104846038008E-2"/>
                </c:manualLayout>
              </c:layout>
              <c:tx>
                <c:rich>
                  <a:bodyPr/>
                  <a:lstStyle/>
                  <a:p>
                    <a:fld id="{48925083-9034-4CB7-BA95-FDFECB97B660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0,11%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492602984449491"/>
                      <c:h val="0.14994387338397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B7-41A6-B6A8-F43259C74615}"/>
                </c:ext>
              </c:extLst>
            </c:dLbl>
            <c:dLbl>
              <c:idx val="3"/>
              <c:layout>
                <c:manualLayout>
                  <c:x val="3.3068495316897303E-2"/>
                  <c:y val="-6.4319723790403627E-2"/>
                </c:manualLayout>
              </c:layout>
              <c:tx>
                <c:rich>
                  <a:bodyPr/>
                  <a:lstStyle/>
                  <a:p>
                    <a:fld id="{A061F41C-565C-483A-9350-BDE1A8A6D8EE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0,22%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64255201844602"/>
                      <c:h val="0.142928681382236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B7-41A6-B6A8-F43259C746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'Procedimiento '!$B$4:$E$4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'!$B$8:$E$8</c:f>
              <c:numCache>
                <c:formatCode>"€"#,##0.00_);[Red]\("€"#,##0.00\)</c:formatCode>
                <c:ptCount val="4"/>
                <c:pt idx="0">
                  <c:v>18998286.560000002</c:v>
                </c:pt>
                <c:pt idx="1">
                  <c:v>8078335.7100000018</c:v>
                </c:pt>
                <c:pt idx="2">
                  <c:v>280521.19</c:v>
                </c:pt>
                <c:pt idx="3">
                  <c:v>667242.14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B7-41A6-B6A8-F43259C74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98784"/>
        <c:axId val="59000320"/>
        <c:axId val="58685632"/>
      </c:bar3DChart>
      <c:catAx>
        <c:axId val="5899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9000320"/>
        <c:crosses val="autoZero"/>
        <c:auto val="1"/>
        <c:lblAlgn val="ctr"/>
        <c:lblOffset val="100"/>
        <c:noMultiLvlLbl val="0"/>
      </c:catAx>
      <c:valAx>
        <c:axId val="59000320"/>
        <c:scaling>
          <c:orientation val="minMax"/>
        </c:scaling>
        <c:delete val="0"/>
        <c:axPos val="l"/>
        <c:numFmt formatCode="&quot;€&quot;#,##0.00_);[Red]\(&quot;€&quot;#,##0.00\)" sourceLinked="1"/>
        <c:majorTickMark val="out"/>
        <c:minorTickMark val="none"/>
        <c:tickLblPos val="nextTo"/>
        <c:crossAx val="58998784"/>
        <c:crosses val="autoZero"/>
        <c:crossBetween val="between"/>
      </c:valAx>
      <c:serAx>
        <c:axId val="58685632"/>
        <c:scaling>
          <c:orientation val="minMax"/>
        </c:scaling>
        <c:delete val="1"/>
        <c:axPos val="b"/>
        <c:majorTickMark val="out"/>
        <c:minorTickMark val="none"/>
        <c:tickLblPos val="none"/>
        <c:crossAx val="59000320"/>
        <c:crosses val="autoZero"/>
      </c:ser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C4B9-452B-BFF2-8CDE498E361C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C4B9-452B-BFF2-8CDE498E361C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C4B9-452B-BFF2-8CDE498E361C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4B9-452B-BFF2-8CDE498E361C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C4B9-452B-BFF2-8CDE498E361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4B9-452B-BFF2-8CDE498E361C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F-C4B9-452B-BFF2-8CDE498E361C}"/>
              </c:ext>
            </c:extLst>
          </c:dPt>
          <c:dLbls>
            <c:dLbl>
              <c:idx val="0"/>
              <c:layout>
                <c:manualLayout>
                  <c:x val="1.6666666666666725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B9-452B-BFF2-8CDE498E361C}"/>
                </c:ext>
              </c:extLst>
            </c:dLbl>
            <c:dLbl>
              <c:idx val="1"/>
              <c:layout>
                <c:manualLayout>
                  <c:x val="1.66666666666667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B9-452B-BFF2-8CDE498E361C}"/>
                </c:ext>
              </c:extLst>
            </c:dLbl>
            <c:dLbl>
              <c:idx val="2"/>
              <c:layout>
                <c:manualLayout>
                  <c:x val="1.6666666666666725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B9-452B-BFF2-8CDE498E361C}"/>
                </c:ext>
              </c:extLst>
            </c:dLbl>
            <c:dLbl>
              <c:idx val="3"/>
              <c:layout>
                <c:manualLayout>
                  <c:x val="1.38888888888890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B9-452B-BFF2-8CDE498E361C}"/>
                </c:ext>
              </c:extLst>
            </c:dLbl>
            <c:dLbl>
              <c:idx val="4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B9-452B-BFF2-8CDE498E361C}"/>
                </c:ext>
              </c:extLst>
            </c:dLbl>
            <c:dLbl>
              <c:idx val="6"/>
              <c:layout>
                <c:manualLayout>
                  <c:x val="1.9444444444444445E-2"/>
                  <c:y val="-8.487556272013595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B9-452B-BFF2-8CDE498E361C}"/>
                </c:ext>
              </c:extLst>
            </c:dLbl>
            <c:dLbl>
              <c:idx val="7"/>
              <c:layout>
                <c:manualLayout>
                  <c:x val="2.5000000000000001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B9-452B-BFF2-8CDE498E3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'Tipo contrato'!$B$5:$B$9</c:f>
              <c:strCache>
                <c:ptCount val="5"/>
                <c:pt idx="0">
                  <c:v>Mixto</c:v>
                </c:pt>
                <c:pt idx="1">
                  <c:v>Obras</c:v>
                </c:pt>
                <c:pt idx="2">
                  <c:v>Privado</c:v>
                </c:pt>
                <c:pt idx="3">
                  <c:v>Servicios</c:v>
                </c:pt>
                <c:pt idx="4">
                  <c:v>Suministro</c:v>
                </c:pt>
              </c:strCache>
            </c:strRef>
          </c:cat>
          <c:val>
            <c:numRef>
              <c:f>'Tipo contrato'!$C$5:$C$9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51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B9-452B-BFF2-8CDE498E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73920"/>
        <c:axId val="57875456"/>
        <c:axId val="0"/>
      </c:bar3DChart>
      <c:catAx>
        <c:axId val="57873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7875456"/>
        <c:crosses val="autoZero"/>
        <c:auto val="0"/>
        <c:lblAlgn val="ctr"/>
        <c:lblOffset val="100"/>
        <c:noMultiLvlLbl val="0"/>
      </c:catAx>
      <c:valAx>
        <c:axId val="5787545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578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579082917665597"/>
          <c:y val="0.11597987751531058"/>
          <c:w val="0.59893990523911789"/>
          <c:h val="0.8330941965587659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F270-4EE1-A514-934FBB051D56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F270-4EE1-A514-934FBB051D56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F270-4EE1-A514-934FBB051D5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270-4EE1-A514-934FBB051D56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F270-4EE1-A514-934FBB051D56}"/>
              </c:ext>
            </c:extLst>
          </c:dPt>
          <c:dLbls>
            <c:dLbl>
              <c:idx val="0"/>
              <c:layout>
                <c:manualLayout>
                  <c:x val="3.63447559709242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70-4EE1-A514-934FBB051D56}"/>
                </c:ext>
              </c:extLst>
            </c:dLbl>
            <c:dLbl>
              <c:idx val="1"/>
              <c:layout>
                <c:manualLayout>
                  <c:x val="3.3748701973001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70-4EE1-A514-934FBB051D56}"/>
                </c:ext>
              </c:extLst>
            </c:dLbl>
            <c:dLbl>
              <c:idx val="2"/>
              <c:layout>
                <c:manualLayout>
                  <c:x val="3.3748701973001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70-4EE1-A514-934FBB051D56}"/>
                </c:ext>
              </c:extLst>
            </c:dLbl>
            <c:dLbl>
              <c:idx val="3"/>
              <c:layout>
                <c:manualLayout>
                  <c:x val="5.19210799584631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70-4EE1-A514-934FBB051D56}"/>
                </c:ext>
              </c:extLst>
            </c:dLbl>
            <c:dLbl>
              <c:idx val="4"/>
              <c:layout>
                <c:manualLayout>
                  <c:x val="2.0768431983385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70-4EE1-A514-934FBB051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'Tipo contrato'!$B$5:$B$9</c:f>
              <c:strCache>
                <c:ptCount val="5"/>
                <c:pt idx="0">
                  <c:v>Mixto</c:v>
                </c:pt>
                <c:pt idx="1">
                  <c:v>Obras</c:v>
                </c:pt>
                <c:pt idx="2">
                  <c:v>Privado</c:v>
                </c:pt>
                <c:pt idx="3">
                  <c:v>Servicios</c:v>
                </c:pt>
                <c:pt idx="4">
                  <c:v>Suministro</c:v>
                </c:pt>
              </c:strCache>
            </c:strRef>
          </c:cat>
          <c:val>
            <c:numRef>
              <c:f>'Tipo contrato'!$D$5:$D$9</c:f>
              <c:numCache>
                <c:formatCode>"€"#,##0.00_);[Red]\("€"#,##0.00\)</c:formatCode>
                <c:ptCount val="5"/>
                <c:pt idx="0">
                  <c:v>633118.46</c:v>
                </c:pt>
                <c:pt idx="1">
                  <c:v>12435974.270000001</c:v>
                </c:pt>
                <c:pt idx="2">
                  <c:v>575955.22</c:v>
                </c:pt>
                <c:pt idx="3">
                  <c:v>13560170.9</c:v>
                </c:pt>
                <c:pt idx="4">
                  <c:v>819166.75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70-4EE1-A514-934FBB05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910400"/>
        <c:axId val="57911936"/>
        <c:axId val="0"/>
      </c:bar3DChart>
      <c:catAx>
        <c:axId val="57910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7911936"/>
        <c:crosses val="autoZero"/>
        <c:auto val="1"/>
        <c:lblAlgn val="ctr"/>
        <c:lblOffset val="100"/>
        <c:noMultiLvlLbl val="0"/>
      </c:catAx>
      <c:valAx>
        <c:axId val="57911936"/>
        <c:scaling>
          <c:orientation val="minMax"/>
        </c:scaling>
        <c:delete val="0"/>
        <c:axPos val="t"/>
        <c:majorGridlines/>
        <c:numFmt formatCode="&quot;€&quot;#,##0.00_);[Red]\(&quot;€&quot;#,##0.00\)" sourceLinked="1"/>
        <c:majorTickMark val="out"/>
        <c:minorTickMark val="none"/>
        <c:tickLblPos val="nextTo"/>
        <c:crossAx val="5791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689212</xdr:colOff>
      <xdr:row>34</xdr:row>
      <xdr:rowOff>160020</xdr:rowOff>
    </xdr:from>
    <xdr:to>
      <xdr:col>5</xdr:col>
      <xdr:colOff>116006</xdr:colOff>
      <xdr:row>48</xdr:row>
      <xdr:rowOff>95534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944880</xdr:colOff>
      <xdr:row>10</xdr:row>
      <xdr:rowOff>83820</xdr:rowOff>
    </xdr:from>
    <xdr:to>
      <xdr:col>5</xdr:col>
      <xdr:colOff>15240</xdr:colOff>
      <xdr:row>24</xdr:row>
      <xdr:rowOff>163773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9524</xdr:colOff>
      <xdr:row>0</xdr:row>
      <xdr:rowOff>0</xdr:rowOff>
    </xdr:from>
    <xdr:to>
      <xdr:col>8</xdr:col>
      <xdr:colOff>771524</xdr:colOff>
      <xdr:row>0</xdr:row>
      <xdr:rowOff>561975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05" t="16865" r="15022" b="20635"/>
        <a:stretch/>
      </xdr:blipFill>
      <xdr:spPr>
        <a:xfrm>
          <a:off x="7200899" y="0"/>
          <a:ext cx="15335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12</xdr:row>
      <xdr:rowOff>38100</xdr:rowOff>
    </xdr:from>
    <xdr:to>
      <xdr:col>4</xdr:col>
      <xdr:colOff>670560</xdr:colOff>
      <xdr:row>29</xdr:row>
      <xdr:rowOff>60960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34119</xdr:rowOff>
    </xdr:from>
    <xdr:to>
      <xdr:col>4</xdr:col>
      <xdr:colOff>1173707</xdr:colOff>
      <xdr:row>47</xdr:row>
      <xdr:rowOff>163772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9524</xdr:colOff>
      <xdr:row>0</xdr:row>
      <xdr:rowOff>0</xdr:rowOff>
    </xdr:from>
    <xdr:to>
      <xdr:col>8</xdr:col>
      <xdr:colOff>771524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05" t="16865" r="15022" b="20635"/>
        <a:stretch/>
      </xdr:blipFill>
      <xdr:spPr>
        <a:xfrm>
          <a:off x="7200899" y="0"/>
          <a:ext cx="153352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"/>
    </sheetView>
  </sheetViews>
  <sheetFormatPr baseColWidth="10" defaultColWidth="11.5703125" defaultRowHeight="15" x14ac:dyDescent="0.25"/>
  <cols>
    <col min="1" max="1" width="28" style="4" customWidth="1"/>
    <col min="2" max="2" width="14.140625" style="4" customWidth="1"/>
    <col min="3" max="3" width="13.7109375" style="4" customWidth="1"/>
    <col min="4" max="4" width="13.5703125" style="4" customWidth="1"/>
    <col min="5" max="5" width="13" style="4" customWidth="1"/>
    <col min="6" max="6" width="13.85546875" style="4" customWidth="1"/>
    <col min="7" max="16384" width="11.5703125" style="4"/>
  </cols>
  <sheetData>
    <row r="1" spans="1:6" ht="45.75" customHeight="1" x14ac:dyDescent="0.25">
      <c r="A1" s="234" t="s">
        <v>490</v>
      </c>
    </row>
    <row r="2" spans="1:6" ht="18.75" x14ac:dyDescent="0.3">
      <c r="A2" s="233" t="s">
        <v>30</v>
      </c>
      <c r="B2" s="233"/>
      <c r="C2" s="233"/>
      <c r="D2" s="233"/>
      <c r="E2" s="233"/>
      <c r="F2" s="233"/>
    </row>
    <row r="3" spans="1:6" ht="9" customHeight="1" thickBot="1" x14ac:dyDescent="0.3">
      <c r="A3" s="16"/>
    </row>
    <row r="4" spans="1:6" ht="46.9" customHeight="1" thickTop="1" thickBot="1" x14ac:dyDescent="0.3">
      <c r="A4" s="17"/>
      <c r="B4" s="18" t="s">
        <v>1</v>
      </c>
      <c r="C4" s="18" t="s">
        <v>3</v>
      </c>
      <c r="D4" s="18" t="s">
        <v>18</v>
      </c>
      <c r="E4" s="18" t="s">
        <v>19</v>
      </c>
      <c r="F4" s="18" t="s">
        <v>31</v>
      </c>
    </row>
    <row r="5" spans="1:6" ht="15" customHeight="1" thickBot="1" x14ac:dyDescent="0.3">
      <c r="A5" s="19" t="s">
        <v>32</v>
      </c>
      <c r="B5" s="20">
        <f>'Contratos Tipo Procedimiento'!$L$25</f>
        <v>18827354.580000002</v>
      </c>
      <c r="C5" s="20">
        <f>'Contratos Tipo Procedimiento'!$L$56</f>
        <v>8070035.910000002</v>
      </c>
      <c r="D5" s="20">
        <f>'Contratos Tipo Procedimiento'!$L$72</f>
        <v>190920.38</v>
      </c>
      <c r="E5" s="20">
        <f>'Contratos Tipo Procedimiento'!$L$87</f>
        <v>523068.14</v>
      </c>
      <c r="F5" s="21">
        <f>SUM(B5:E5)</f>
        <v>27611379.010000002</v>
      </c>
    </row>
    <row r="6" spans="1:6" ht="15" customHeight="1" thickBot="1" x14ac:dyDescent="0.3">
      <c r="A6" s="19" t="s">
        <v>33</v>
      </c>
      <c r="B6" s="20">
        <f>'Contratos Tipo Procedimiento'!$L$92</f>
        <v>170931.97999999998</v>
      </c>
      <c r="C6" s="20">
        <f>'Contratos Tipo Procedimiento'!$L$95</f>
        <v>8299.7999999999993</v>
      </c>
      <c r="D6" s="20">
        <f>'Contratos Tipo Procedimiento'!$L$100</f>
        <v>89600.81</v>
      </c>
      <c r="E6" s="20">
        <f>'Contratos Tipo Procedimiento'!$L$106</f>
        <v>144174</v>
      </c>
      <c r="F6" s="21">
        <f>SUM(B6:E6)</f>
        <v>413006.58999999997</v>
      </c>
    </row>
    <row r="7" spans="1:6" ht="15" customHeight="1" thickBot="1" x14ac:dyDescent="0.3">
      <c r="A7" s="19" t="s">
        <v>34</v>
      </c>
      <c r="B7" s="20">
        <v>0</v>
      </c>
      <c r="C7" s="20">
        <v>0</v>
      </c>
      <c r="D7" s="20">
        <v>0</v>
      </c>
      <c r="E7" s="20">
        <v>0</v>
      </c>
      <c r="F7" s="21">
        <f>SUM(B7:E7)</f>
        <v>0</v>
      </c>
    </row>
    <row r="8" spans="1:6" ht="15" customHeight="1" thickBot="1" x14ac:dyDescent="0.3">
      <c r="A8" s="22" t="s">
        <v>26</v>
      </c>
      <c r="B8" s="23">
        <f>SUM(B5:B7)</f>
        <v>18998286.560000002</v>
      </c>
      <c r="C8" s="23">
        <f>SUM(C5:C7)</f>
        <v>8078335.7100000018</v>
      </c>
      <c r="D8" s="23">
        <f>SUM(D5:D7)</f>
        <v>280521.19</v>
      </c>
      <c r="E8" s="23">
        <f>SUM(E5:E7)</f>
        <v>667242.14</v>
      </c>
      <c r="F8" s="24">
        <f>SUM(F5:F7)</f>
        <v>28024385.600000001</v>
      </c>
    </row>
    <row r="9" spans="1:6" ht="15" customHeight="1" thickBot="1" x14ac:dyDescent="0.3">
      <c r="A9" s="25" t="s">
        <v>35</v>
      </c>
      <c r="B9" s="26">
        <f>B8/F8</f>
        <v>0.67791982422622676</v>
      </c>
      <c r="C9" s="26">
        <f>C8/F8</f>
        <v>0.2882609390730051</v>
      </c>
      <c r="D9" s="26">
        <f>D8/F8</f>
        <v>1.000989616700107E-2</v>
      </c>
      <c r="E9" s="26">
        <f>E8/F8</f>
        <v>2.3809340533767133E-2</v>
      </c>
      <c r="F9" s="27">
        <v>1</v>
      </c>
    </row>
    <row r="10" spans="1:6" ht="12.4" customHeight="1" thickTop="1" x14ac:dyDescent="0.25">
      <c r="A10" s="15" t="s">
        <v>27</v>
      </c>
    </row>
    <row r="12" spans="1:6" x14ac:dyDescent="0.25">
      <c r="A12" s="15"/>
    </row>
    <row r="27" spans="1:6" ht="18.75" x14ac:dyDescent="0.3">
      <c r="A27" s="233" t="s">
        <v>36</v>
      </c>
      <c r="B27" s="233"/>
      <c r="C27" s="233"/>
      <c r="D27" s="233"/>
      <c r="E27" s="233"/>
      <c r="F27" s="233"/>
    </row>
    <row r="28" spans="1:6" ht="9" customHeight="1" thickBot="1" x14ac:dyDescent="0.3"/>
    <row r="29" spans="1:6" ht="39.75" thickTop="1" thickBot="1" x14ac:dyDescent="0.3">
      <c r="A29" s="28"/>
      <c r="B29" s="18" t="s">
        <v>1</v>
      </c>
      <c r="C29" s="18" t="s">
        <v>3</v>
      </c>
      <c r="D29" s="18" t="s">
        <v>18</v>
      </c>
      <c r="E29" s="18" t="s">
        <v>19</v>
      </c>
      <c r="F29" s="29" t="s">
        <v>26</v>
      </c>
    </row>
    <row r="30" spans="1:6" ht="15" customHeight="1" thickBot="1" x14ac:dyDescent="0.3">
      <c r="A30" s="19" t="s">
        <v>32</v>
      </c>
      <c r="B30" s="30">
        <f>'Contratos Tipo Procedimiento'!$A$25</f>
        <v>23</v>
      </c>
      <c r="C30" s="30">
        <f>'Contratos Tipo Procedimiento'!$A$56</f>
        <v>30</v>
      </c>
      <c r="D30" s="30">
        <f>'Contratos Tipo Procedimiento'!$A$72</f>
        <v>15</v>
      </c>
      <c r="E30" s="30">
        <f>'Contratos Tipo Procedimiento'!$A$87</f>
        <v>14</v>
      </c>
      <c r="F30" s="31">
        <f>SUM(B30:E30)</f>
        <v>82</v>
      </c>
    </row>
    <row r="31" spans="1:6" ht="15" customHeight="1" thickBot="1" x14ac:dyDescent="0.3">
      <c r="A31" s="19" t="s">
        <v>33</v>
      </c>
      <c r="B31" s="30">
        <f>'Contratos Tipo Procedimiento'!$A$92</f>
        <v>2</v>
      </c>
      <c r="C31" s="30">
        <f>'Contratos Tipo Procedimiento'!$A$95</f>
        <v>2</v>
      </c>
      <c r="D31" s="30">
        <f>'Contratos Tipo Procedimiento'!$A$100</f>
        <v>4</v>
      </c>
      <c r="E31" s="30">
        <f>'Contratos Tipo Procedimiento'!$A$106</f>
        <v>5</v>
      </c>
      <c r="F31" s="31">
        <f>SUM(B31:E31)</f>
        <v>13</v>
      </c>
    </row>
    <row r="32" spans="1:6" ht="14.65" customHeight="1" thickBot="1" x14ac:dyDescent="0.3">
      <c r="A32" s="19" t="s">
        <v>34</v>
      </c>
      <c r="B32" s="30" t="s">
        <v>37</v>
      </c>
      <c r="C32" s="30" t="s">
        <v>37</v>
      </c>
      <c r="D32" s="30" t="s">
        <v>37</v>
      </c>
      <c r="E32" s="30" t="s">
        <v>37</v>
      </c>
      <c r="F32" s="31">
        <f>SUM(B32:E32)</f>
        <v>0</v>
      </c>
    </row>
    <row r="33" spans="1:6" ht="15" customHeight="1" thickBot="1" x14ac:dyDescent="0.3">
      <c r="A33" s="22" t="s">
        <v>26</v>
      </c>
      <c r="B33" s="32">
        <f>SUM(B30:B32)</f>
        <v>25</v>
      </c>
      <c r="C33" s="32">
        <f>SUM(C30:C32)</f>
        <v>32</v>
      </c>
      <c r="D33" s="32">
        <f>SUM(D30:D32)</f>
        <v>19</v>
      </c>
      <c r="E33" s="32">
        <f>SUM(E30:E32)</f>
        <v>19</v>
      </c>
      <c r="F33" s="33">
        <f>SUM(F30:F32)</f>
        <v>95</v>
      </c>
    </row>
    <row r="34" spans="1:6" ht="15" customHeight="1" thickBot="1" x14ac:dyDescent="0.3">
      <c r="A34" s="25" t="s">
        <v>38</v>
      </c>
      <c r="B34" s="26">
        <f>B33/F33</f>
        <v>0.26315789473684209</v>
      </c>
      <c r="C34" s="26">
        <f>C33/F33</f>
        <v>0.33684210526315789</v>
      </c>
      <c r="D34" s="26">
        <f>D33/F33</f>
        <v>0.2</v>
      </c>
      <c r="E34" s="26">
        <f>E33/F33</f>
        <v>0.2</v>
      </c>
      <c r="F34" s="27">
        <v>1</v>
      </c>
    </row>
    <row r="35" spans="1:6" ht="15.75" thickTop="1" x14ac:dyDescent="0.25"/>
  </sheetData>
  <mergeCells count="2">
    <mergeCell ref="A2:F2"/>
    <mergeCell ref="A27:F27"/>
  </mergeCells>
  <printOptions horizontalCentered="1" verticalCentered="1"/>
  <pageMargins left="0.31496062992125984" right="0.31496062992125984" top="0.94488188976377963" bottom="0.15748031496062992" header="0.31496062992125984" footer="0.31496062992125984"/>
  <pageSetup paperSize="9" orientation="portrait" r:id="rId1"/>
  <headerFooter>
    <oddHeader>&amp;L&amp;G&amp;C
&amp;"-,Negrita"Contratos formalizados 2022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pane xSplit="2" ySplit="1" topLeftCell="D99" activePane="bottomRight" state="frozen"/>
      <selection pane="topRight" activeCell="B1" sqref="B1"/>
      <selection pane="bottomLeft" activeCell="A2" sqref="A2"/>
      <selection pane="bottomRight" activeCell="L109" sqref="L109"/>
    </sheetView>
  </sheetViews>
  <sheetFormatPr baseColWidth="10" defaultColWidth="8.85546875" defaultRowHeight="12" x14ac:dyDescent="0.2"/>
  <cols>
    <col min="1" max="1" width="8.85546875" style="36"/>
    <col min="2" max="2" width="11.42578125" style="1" customWidth="1"/>
    <col min="3" max="3" width="25.85546875" style="36" hidden="1" customWidth="1"/>
    <col min="4" max="4" width="9.7109375" style="1" customWidth="1"/>
    <col min="5" max="5" width="11.42578125" style="1" customWidth="1"/>
    <col min="6" max="6" width="10.7109375" style="1" customWidth="1"/>
    <col min="7" max="7" width="8.42578125" style="37" hidden="1" customWidth="1"/>
    <col min="8" max="8" width="15.5703125" style="36" hidden="1" customWidth="1"/>
    <col min="9" max="10" width="13.85546875" style="1" hidden="1" customWidth="1"/>
    <col min="11" max="11" width="14.140625" style="1" hidden="1" customWidth="1"/>
    <col min="12" max="12" width="14.140625" style="1" customWidth="1"/>
    <col min="13" max="13" width="8.85546875" style="36"/>
    <col min="14" max="14" width="10.7109375" style="36" customWidth="1"/>
    <col min="15" max="16" width="11.28515625" style="36" customWidth="1"/>
    <col min="17" max="17" width="9.28515625" style="36" bestFit="1" customWidth="1"/>
    <col min="18" max="22" width="8.85546875" style="36"/>
    <col min="23" max="23" width="9.28515625" style="36" bestFit="1" customWidth="1"/>
    <col min="24" max="16384" width="8.85546875" style="36"/>
  </cols>
  <sheetData>
    <row r="1" spans="1:23" s="1" customFormat="1" ht="36.75" thickBot="1" x14ac:dyDescent="0.25">
      <c r="B1" s="110" t="s">
        <v>16</v>
      </c>
      <c r="C1" s="2" t="s">
        <v>15</v>
      </c>
      <c r="D1" s="2" t="s">
        <v>14</v>
      </c>
      <c r="E1" s="2" t="s">
        <v>13</v>
      </c>
      <c r="F1" s="2" t="s">
        <v>12</v>
      </c>
      <c r="G1" s="2" t="s">
        <v>489</v>
      </c>
      <c r="H1" s="2" t="s">
        <v>488</v>
      </c>
      <c r="I1" s="3" t="s">
        <v>11</v>
      </c>
      <c r="J1" s="3" t="s">
        <v>10</v>
      </c>
      <c r="K1" s="2" t="s">
        <v>9</v>
      </c>
      <c r="L1" s="3" t="s">
        <v>8</v>
      </c>
    </row>
    <row r="2" spans="1:23" ht="72" x14ac:dyDescent="0.2">
      <c r="A2" s="36">
        <v>1</v>
      </c>
      <c r="B2" s="109" t="s">
        <v>487</v>
      </c>
      <c r="C2" s="108" t="s">
        <v>486</v>
      </c>
      <c r="D2" s="107" t="s">
        <v>479</v>
      </c>
      <c r="E2" s="107" t="s">
        <v>1</v>
      </c>
      <c r="F2" s="107" t="s">
        <v>0</v>
      </c>
      <c r="G2" s="106">
        <v>2</v>
      </c>
      <c r="H2" s="105" t="s">
        <v>485</v>
      </c>
      <c r="I2" s="104" t="s">
        <v>484</v>
      </c>
      <c r="J2" s="104" t="s">
        <v>483</v>
      </c>
      <c r="K2" s="104" t="s">
        <v>482</v>
      </c>
      <c r="L2" s="104">
        <v>177716.32</v>
      </c>
    </row>
    <row r="3" spans="1:23" ht="240" x14ac:dyDescent="0.2">
      <c r="A3" s="36">
        <v>1</v>
      </c>
      <c r="B3" s="71" t="s">
        <v>481</v>
      </c>
      <c r="C3" s="103" t="s">
        <v>480</v>
      </c>
      <c r="D3" s="70" t="s">
        <v>479</v>
      </c>
      <c r="E3" s="70" t="s">
        <v>1</v>
      </c>
      <c r="F3" s="70" t="s">
        <v>0</v>
      </c>
      <c r="G3" s="69">
        <v>3</v>
      </c>
      <c r="H3" s="86" t="s">
        <v>478</v>
      </c>
      <c r="I3" s="70" t="s">
        <v>477</v>
      </c>
      <c r="J3" s="70" t="s">
        <v>476</v>
      </c>
      <c r="K3" s="70" t="s">
        <v>475</v>
      </c>
      <c r="L3" s="67">
        <v>363559.37</v>
      </c>
      <c r="N3" s="72">
        <v>21800.71</v>
      </c>
      <c r="O3" s="72">
        <v>7823.86</v>
      </c>
      <c r="P3" s="72">
        <f>SUM(N3:O3)</f>
        <v>29624.57</v>
      </c>
    </row>
    <row r="4" spans="1:23" ht="72" x14ac:dyDescent="0.2">
      <c r="A4" s="36">
        <v>1</v>
      </c>
      <c r="B4" s="71" t="s">
        <v>474</v>
      </c>
      <c r="C4" s="68" t="s">
        <v>473</v>
      </c>
      <c r="D4" s="70" t="s">
        <v>4</v>
      </c>
      <c r="E4" s="70" t="s">
        <v>1</v>
      </c>
      <c r="F4" s="70" t="s">
        <v>0</v>
      </c>
      <c r="G4" s="84">
        <v>5</v>
      </c>
      <c r="H4" s="68" t="s">
        <v>472</v>
      </c>
      <c r="I4" s="67">
        <v>2414875.94</v>
      </c>
      <c r="J4" s="67">
        <v>2921999.89</v>
      </c>
      <c r="K4" s="67">
        <v>2122434.46</v>
      </c>
      <c r="L4" s="67">
        <v>2568145.7000000002</v>
      </c>
    </row>
    <row r="5" spans="1:23" ht="48.75" thickBot="1" x14ac:dyDescent="0.25">
      <c r="A5" s="36">
        <v>1</v>
      </c>
      <c r="B5" s="71" t="s">
        <v>471</v>
      </c>
      <c r="C5" s="68" t="s">
        <v>470</v>
      </c>
      <c r="D5" s="70" t="s">
        <v>4</v>
      </c>
      <c r="E5" s="70" t="s">
        <v>1</v>
      </c>
      <c r="F5" s="70" t="s">
        <v>0</v>
      </c>
      <c r="G5" s="69">
        <v>42</v>
      </c>
      <c r="H5" s="68" t="s">
        <v>469</v>
      </c>
      <c r="I5" s="67">
        <v>3142087.17</v>
      </c>
      <c r="J5" s="67">
        <v>3801925.48</v>
      </c>
      <c r="K5" s="74">
        <v>2135676.65</v>
      </c>
      <c r="L5" s="61">
        <v>2584168.75</v>
      </c>
      <c r="N5" s="72">
        <v>16335</v>
      </c>
      <c r="O5" s="72">
        <v>84070.41</v>
      </c>
      <c r="P5" s="72">
        <v>18470.400000000001</v>
      </c>
      <c r="Q5" s="72">
        <v>20936.03</v>
      </c>
      <c r="R5" s="72">
        <v>61971.93</v>
      </c>
      <c r="S5" s="72">
        <v>57255.99</v>
      </c>
      <c r="T5" s="72">
        <v>14934.39</v>
      </c>
      <c r="U5" s="72">
        <v>37892.36</v>
      </c>
      <c r="V5" s="72">
        <v>51692.86</v>
      </c>
      <c r="W5" s="72">
        <f>SUM(N5:V5)</f>
        <v>363559.36999999994</v>
      </c>
    </row>
    <row r="6" spans="1:23" ht="40.5" customHeight="1" thickTop="1" thickBot="1" x14ac:dyDescent="0.25">
      <c r="A6" s="36">
        <v>1</v>
      </c>
      <c r="B6" s="65" t="s">
        <v>468</v>
      </c>
      <c r="C6" s="62" t="s">
        <v>467</v>
      </c>
      <c r="D6" s="64" t="s">
        <v>2</v>
      </c>
      <c r="E6" s="64" t="s">
        <v>1</v>
      </c>
      <c r="F6" s="64" t="s">
        <v>0</v>
      </c>
      <c r="G6" s="63">
        <v>7</v>
      </c>
      <c r="H6" s="102" t="s">
        <v>466</v>
      </c>
      <c r="I6" s="64" t="s">
        <v>465</v>
      </c>
      <c r="J6" s="64" t="s">
        <v>464</v>
      </c>
      <c r="K6" s="64" t="s">
        <v>463</v>
      </c>
      <c r="L6" s="61">
        <v>9254825.1199999992</v>
      </c>
    </row>
    <row r="7" spans="1:23" ht="34.5" customHeight="1" thickTop="1" x14ac:dyDescent="0.2">
      <c r="A7" s="36">
        <v>1</v>
      </c>
      <c r="B7" s="92" t="s">
        <v>462</v>
      </c>
      <c r="C7" s="91" t="s">
        <v>461</v>
      </c>
      <c r="D7" s="90" t="s">
        <v>2</v>
      </c>
      <c r="E7" s="90" t="s">
        <v>1</v>
      </c>
      <c r="F7" s="90" t="s">
        <v>0</v>
      </c>
      <c r="G7" s="89">
        <v>8</v>
      </c>
      <c r="H7" s="88" t="s">
        <v>460</v>
      </c>
      <c r="I7" s="87">
        <v>233143.33</v>
      </c>
      <c r="J7" s="87">
        <v>256457.66</v>
      </c>
      <c r="K7" s="87" t="s">
        <v>459</v>
      </c>
      <c r="L7" s="87">
        <v>204386.52</v>
      </c>
    </row>
    <row r="8" spans="1:23" ht="60" x14ac:dyDescent="0.2">
      <c r="A8" s="36">
        <v>1</v>
      </c>
      <c r="B8" s="71" t="s">
        <v>458</v>
      </c>
      <c r="C8" s="68" t="s">
        <v>457</v>
      </c>
      <c r="D8" s="70" t="s">
        <v>2</v>
      </c>
      <c r="E8" s="70" t="s">
        <v>1</v>
      </c>
      <c r="F8" s="70" t="s">
        <v>0</v>
      </c>
      <c r="G8" s="69">
        <v>5</v>
      </c>
      <c r="H8" s="86" t="s">
        <v>456</v>
      </c>
      <c r="I8" s="67" t="s">
        <v>455</v>
      </c>
      <c r="J8" s="67" t="s">
        <v>454</v>
      </c>
      <c r="K8" s="67" t="s">
        <v>453</v>
      </c>
      <c r="L8" s="67">
        <v>263775.24</v>
      </c>
    </row>
    <row r="9" spans="1:23" ht="96" x14ac:dyDescent="0.2">
      <c r="A9" s="36">
        <v>1</v>
      </c>
      <c r="B9" s="71" t="s">
        <v>452</v>
      </c>
      <c r="C9" s="68" t="s">
        <v>451</v>
      </c>
      <c r="D9" s="70" t="s">
        <v>2</v>
      </c>
      <c r="E9" s="70" t="s">
        <v>1</v>
      </c>
      <c r="F9" s="70" t="s">
        <v>0</v>
      </c>
      <c r="G9" s="69">
        <v>8</v>
      </c>
      <c r="H9" s="86" t="s">
        <v>450</v>
      </c>
      <c r="I9" s="70" t="s">
        <v>449</v>
      </c>
      <c r="J9" s="70" t="s">
        <v>448</v>
      </c>
      <c r="K9" s="70" t="s">
        <v>447</v>
      </c>
      <c r="L9" s="67">
        <v>445607.74</v>
      </c>
    </row>
    <row r="10" spans="1:23" ht="84" x14ac:dyDescent="0.2">
      <c r="A10" s="36">
        <v>1</v>
      </c>
      <c r="B10" s="71" t="s">
        <v>446</v>
      </c>
      <c r="C10" s="68" t="s">
        <v>445</v>
      </c>
      <c r="D10" s="70" t="s">
        <v>2</v>
      </c>
      <c r="E10" s="70" t="s">
        <v>1</v>
      </c>
      <c r="F10" s="70" t="s">
        <v>0</v>
      </c>
      <c r="G10" s="69">
        <v>5</v>
      </c>
      <c r="H10" s="86" t="s">
        <v>444</v>
      </c>
      <c r="I10" s="67" t="s">
        <v>443</v>
      </c>
      <c r="J10" s="67" t="s">
        <v>442</v>
      </c>
      <c r="K10" s="70" t="s">
        <v>441</v>
      </c>
      <c r="L10" s="67">
        <v>96803.32</v>
      </c>
    </row>
    <row r="11" spans="1:23" ht="33" customHeight="1" x14ac:dyDescent="0.2">
      <c r="A11" s="36">
        <v>1</v>
      </c>
      <c r="B11" s="71" t="s">
        <v>440</v>
      </c>
      <c r="C11" s="68" t="s">
        <v>7</v>
      </c>
      <c r="D11" s="70" t="s">
        <v>2</v>
      </c>
      <c r="E11" s="70" t="s">
        <v>1</v>
      </c>
      <c r="F11" s="70" t="s">
        <v>0</v>
      </c>
      <c r="G11" s="69">
        <v>3</v>
      </c>
      <c r="H11" s="86" t="s">
        <v>439</v>
      </c>
      <c r="I11" s="70" t="s">
        <v>438</v>
      </c>
      <c r="J11" s="70" t="s">
        <v>437</v>
      </c>
      <c r="K11" s="70" t="s">
        <v>436</v>
      </c>
      <c r="L11" s="67">
        <v>70437.56</v>
      </c>
    </row>
    <row r="12" spans="1:23" ht="156" x14ac:dyDescent="0.2">
      <c r="A12" s="36">
        <v>1</v>
      </c>
      <c r="B12" s="71" t="s">
        <v>435</v>
      </c>
      <c r="C12" s="68" t="s">
        <v>434</v>
      </c>
      <c r="D12" s="70" t="s">
        <v>2</v>
      </c>
      <c r="E12" s="70" t="s">
        <v>1</v>
      </c>
      <c r="F12" s="70" t="s">
        <v>0</v>
      </c>
      <c r="G12" s="69">
        <v>28</v>
      </c>
      <c r="H12" s="86" t="s">
        <v>433</v>
      </c>
      <c r="I12" s="70" t="s">
        <v>432</v>
      </c>
      <c r="J12" s="70" t="s">
        <v>431</v>
      </c>
      <c r="K12" s="70" t="s">
        <v>430</v>
      </c>
      <c r="L12" s="67">
        <v>1071428.57</v>
      </c>
    </row>
    <row r="13" spans="1:23" ht="72" x14ac:dyDescent="0.2">
      <c r="A13" s="36">
        <v>1</v>
      </c>
      <c r="B13" s="71" t="s">
        <v>429</v>
      </c>
      <c r="C13" s="68" t="s">
        <v>428</v>
      </c>
      <c r="D13" s="70" t="s">
        <v>2</v>
      </c>
      <c r="E13" s="70" t="s">
        <v>1</v>
      </c>
      <c r="F13" s="70" t="s">
        <v>0</v>
      </c>
      <c r="G13" s="69">
        <v>2</v>
      </c>
      <c r="H13" s="86" t="s">
        <v>427</v>
      </c>
      <c r="I13" s="67" t="s">
        <v>426</v>
      </c>
      <c r="J13" s="70" t="s">
        <v>425</v>
      </c>
      <c r="K13" s="67" t="s">
        <v>424</v>
      </c>
      <c r="L13" s="67">
        <v>99250</v>
      </c>
    </row>
    <row r="14" spans="1:23" ht="60" x14ac:dyDescent="0.2">
      <c r="A14" s="36">
        <v>1</v>
      </c>
      <c r="B14" s="71" t="s">
        <v>423</v>
      </c>
      <c r="C14" s="68" t="s">
        <v>422</v>
      </c>
      <c r="D14" s="70" t="s">
        <v>2</v>
      </c>
      <c r="E14" s="70" t="s">
        <v>1</v>
      </c>
      <c r="F14" s="70" t="s">
        <v>0</v>
      </c>
      <c r="G14" s="84">
        <v>5</v>
      </c>
      <c r="H14" s="68" t="s">
        <v>421</v>
      </c>
      <c r="I14" s="70" t="s">
        <v>420</v>
      </c>
      <c r="J14" s="70" t="s">
        <v>419</v>
      </c>
      <c r="K14" s="70" t="s">
        <v>418</v>
      </c>
      <c r="L14" s="67">
        <v>24998.59</v>
      </c>
    </row>
    <row r="15" spans="1:23" ht="72" x14ac:dyDescent="0.2">
      <c r="A15" s="36">
        <v>1</v>
      </c>
      <c r="B15" s="71" t="s">
        <v>417</v>
      </c>
      <c r="C15" s="68" t="s">
        <v>416</v>
      </c>
      <c r="D15" s="70" t="s">
        <v>2</v>
      </c>
      <c r="E15" s="70" t="s">
        <v>1</v>
      </c>
      <c r="F15" s="70" t="s">
        <v>0</v>
      </c>
      <c r="G15" s="69">
        <v>1</v>
      </c>
      <c r="H15" s="68" t="s">
        <v>415</v>
      </c>
      <c r="I15" s="67" t="s">
        <v>414</v>
      </c>
      <c r="J15" s="67" t="s">
        <v>413</v>
      </c>
      <c r="K15" s="67" t="s">
        <v>412</v>
      </c>
      <c r="L15" s="67">
        <v>230824</v>
      </c>
    </row>
    <row r="16" spans="1:23" ht="48.75" thickBot="1" x14ac:dyDescent="0.25">
      <c r="A16" s="36">
        <v>1</v>
      </c>
      <c r="B16" s="65" t="s">
        <v>411</v>
      </c>
      <c r="C16" s="62" t="s">
        <v>410</v>
      </c>
      <c r="D16" s="64" t="s">
        <v>2</v>
      </c>
      <c r="E16" s="64" t="s">
        <v>1</v>
      </c>
      <c r="F16" s="64" t="s">
        <v>0</v>
      </c>
      <c r="G16" s="63">
        <v>1</v>
      </c>
      <c r="H16" s="101" t="s">
        <v>409</v>
      </c>
      <c r="I16" s="61">
        <v>80000</v>
      </c>
      <c r="J16" s="61" t="s">
        <v>408</v>
      </c>
      <c r="K16" s="61">
        <v>79000</v>
      </c>
      <c r="L16" s="61">
        <v>79000</v>
      </c>
    </row>
    <row r="17" spans="1:16" ht="43.15" customHeight="1" thickTop="1" x14ac:dyDescent="0.2">
      <c r="A17" s="36">
        <v>1</v>
      </c>
      <c r="B17" s="92" t="s">
        <v>407</v>
      </c>
      <c r="C17" s="91" t="s">
        <v>406</v>
      </c>
      <c r="D17" s="90" t="s">
        <v>2</v>
      </c>
      <c r="E17" s="90" t="s">
        <v>1</v>
      </c>
      <c r="F17" s="90" t="s">
        <v>0</v>
      </c>
      <c r="G17" s="100">
        <v>3</v>
      </c>
      <c r="H17" s="91" t="s">
        <v>405</v>
      </c>
      <c r="I17" s="90" t="s">
        <v>404</v>
      </c>
      <c r="J17" s="90" t="s">
        <v>403</v>
      </c>
      <c r="K17" s="99" t="s">
        <v>402</v>
      </c>
      <c r="L17" s="74">
        <v>85000</v>
      </c>
      <c r="N17" s="72">
        <v>42631.62</v>
      </c>
      <c r="O17" s="72">
        <v>6080</v>
      </c>
      <c r="P17" s="72">
        <f>SUM(N17:O17)</f>
        <v>48711.62</v>
      </c>
    </row>
    <row r="18" spans="1:16" ht="46.9" customHeight="1" x14ac:dyDescent="0.2">
      <c r="A18" s="36">
        <v>1</v>
      </c>
      <c r="B18" s="71" t="s">
        <v>401</v>
      </c>
      <c r="C18" s="68" t="s">
        <v>400</v>
      </c>
      <c r="D18" s="70" t="s">
        <v>2</v>
      </c>
      <c r="E18" s="70" t="s">
        <v>1</v>
      </c>
      <c r="F18" s="70" t="s">
        <v>0</v>
      </c>
      <c r="G18" s="84">
        <v>4</v>
      </c>
      <c r="H18" s="68" t="s">
        <v>399</v>
      </c>
      <c r="I18" s="67" t="s">
        <v>398</v>
      </c>
      <c r="J18" s="67" t="s">
        <v>397</v>
      </c>
      <c r="K18" s="67" t="s">
        <v>396</v>
      </c>
      <c r="L18" s="67">
        <v>94974.41</v>
      </c>
      <c r="N18" s="72">
        <v>50529.599999999999</v>
      </c>
      <c r="O18" s="72">
        <v>8421.6</v>
      </c>
      <c r="P18" s="72">
        <f>SUM(N18:O18)</f>
        <v>58951.199999999997</v>
      </c>
    </row>
    <row r="19" spans="1:16" ht="29.65" customHeight="1" x14ac:dyDescent="0.2">
      <c r="A19" s="36">
        <v>1</v>
      </c>
      <c r="B19" s="71" t="s">
        <v>395</v>
      </c>
      <c r="C19" s="68" t="s">
        <v>394</v>
      </c>
      <c r="D19" s="70" t="s">
        <v>2</v>
      </c>
      <c r="E19" s="70" t="s">
        <v>1</v>
      </c>
      <c r="F19" s="70" t="s">
        <v>0</v>
      </c>
      <c r="G19" s="69">
        <v>11</v>
      </c>
      <c r="H19" s="68" t="s">
        <v>393</v>
      </c>
      <c r="I19" s="67" t="s">
        <v>392</v>
      </c>
      <c r="J19" s="67" t="s">
        <v>391</v>
      </c>
      <c r="K19" s="67" t="s">
        <v>390</v>
      </c>
      <c r="L19" s="67">
        <v>180390.67</v>
      </c>
    </row>
    <row r="20" spans="1:16" ht="28.5" customHeight="1" x14ac:dyDescent="0.2">
      <c r="A20" s="36">
        <v>1</v>
      </c>
      <c r="B20" s="71" t="s">
        <v>389</v>
      </c>
      <c r="C20" s="68" t="s">
        <v>388</v>
      </c>
      <c r="D20" s="70" t="s">
        <v>2</v>
      </c>
      <c r="E20" s="70" t="s">
        <v>1</v>
      </c>
      <c r="F20" s="70" t="s">
        <v>0</v>
      </c>
      <c r="G20" s="69">
        <v>2</v>
      </c>
      <c r="H20" s="68" t="s">
        <v>387</v>
      </c>
      <c r="I20" s="67">
        <v>108987.67</v>
      </c>
      <c r="J20" s="67">
        <v>119886.44</v>
      </c>
      <c r="K20" s="74">
        <v>102729</v>
      </c>
      <c r="L20" s="74">
        <v>113001.9</v>
      </c>
    </row>
    <row r="21" spans="1:16" ht="29.65" customHeight="1" x14ac:dyDescent="0.2">
      <c r="A21" s="36">
        <v>1</v>
      </c>
      <c r="B21" s="71" t="s">
        <v>386</v>
      </c>
      <c r="C21" s="68" t="s">
        <v>385</v>
      </c>
      <c r="D21" s="70" t="s">
        <v>2</v>
      </c>
      <c r="E21" s="70" t="s">
        <v>1</v>
      </c>
      <c r="F21" s="70" t="s">
        <v>0</v>
      </c>
      <c r="G21" s="69">
        <v>2</v>
      </c>
      <c r="H21" s="68" t="s">
        <v>384</v>
      </c>
      <c r="I21" s="67" t="s">
        <v>383</v>
      </c>
      <c r="J21" s="67" t="s">
        <v>382</v>
      </c>
      <c r="K21" s="67" t="s">
        <v>381</v>
      </c>
      <c r="L21" s="67">
        <v>86548.800000000003</v>
      </c>
    </row>
    <row r="22" spans="1:16" ht="31.5" customHeight="1" x14ac:dyDescent="0.2">
      <c r="A22" s="36">
        <v>1</v>
      </c>
      <c r="B22" s="71" t="s">
        <v>380</v>
      </c>
      <c r="C22" s="68" t="s">
        <v>379</v>
      </c>
      <c r="D22" s="70" t="s">
        <v>2</v>
      </c>
      <c r="E22" s="70" t="s">
        <v>1</v>
      </c>
      <c r="F22" s="70" t="s">
        <v>0</v>
      </c>
      <c r="G22" s="69">
        <v>1</v>
      </c>
      <c r="H22" s="68" t="s">
        <v>378</v>
      </c>
      <c r="I22" s="67">
        <v>189589.16</v>
      </c>
      <c r="J22" s="74">
        <v>229402.88</v>
      </c>
      <c r="K22" s="67">
        <v>178200</v>
      </c>
      <c r="L22" s="67">
        <v>215622</v>
      </c>
    </row>
    <row r="23" spans="1:16" ht="28.5" customHeight="1" x14ac:dyDescent="0.2">
      <c r="A23" s="36">
        <v>1</v>
      </c>
      <c r="B23" s="71" t="s">
        <v>377</v>
      </c>
      <c r="C23" s="68" t="s">
        <v>376</v>
      </c>
      <c r="D23" s="70" t="s">
        <v>17</v>
      </c>
      <c r="E23" s="70" t="s">
        <v>1</v>
      </c>
      <c r="F23" s="70" t="s">
        <v>0</v>
      </c>
      <c r="G23" s="69">
        <v>3</v>
      </c>
      <c r="H23" s="86" t="s">
        <v>375</v>
      </c>
      <c r="I23" s="70" t="s">
        <v>374</v>
      </c>
      <c r="J23" s="70" t="s">
        <v>373</v>
      </c>
      <c r="K23" s="70" t="s">
        <v>372</v>
      </c>
      <c r="L23" s="67">
        <v>310640</v>
      </c>
    </row>
    <row r="24" spans="1:16" ht="25.5" customHeight="1" thickBot="1" x14ac:dyDescent="0.25">
      <c r="A24" s="36">
        <v>1</v>
      </c>
      <c r="B24" s="65" t="s">
        <v>371</v>
      </c>
      <c r="C24" s="62" t="s">
        <v>370</v>
      </c>
      <c r="D24" s="64" t="s">
        <v>17</v>
      </c>
      <c r="E24" s="64" t="s">
        <v>1</v>
      </c>
      <c r="F24" s="64" t="s">
        <v>0</v>
      </c>
      <c r="G24" s="82">
        <v>3</v>
      </c>
      <c r="H24" s="62" t="s">
        <v>369</v>
      </c>
      <c r="I24" s="61" t="s">
        <v>368</v>
      </c>
      <c r="J24" s="61" t="s">
        <v>367</v>
      </c>
      <c r="K24" s="61" t="s">
        <v>366</v>
      </c>
      <c r="L24" s="61">
        <v>206250</v>
      </c>
    </row>
    <row r="25" spans="1:16" ht="19.899999999999999" customHeight="1" thickTop="1" thickBot="1" x14ac:dyDescent="0.25">
      <c r="A25" s="38">
        <f>SUM(A2:A24)</f>
        <v>23</v>
      </c>
      <c r="B25" s="98"/>
      <c r="C25" s="95"/>
      <c r="D25" s="97"/>
      <c r="E25" s="97"/>
      <c r="F25" s="97"/>
      <c r="G25" s="96"/>
      <c r="H25" s="95"/>
      <c r="I25" s="94"/>
      <c r="J25" s="94"/>
      <c r="K25" s="94"/>
      <c r="L25" s="93">
        <f>SUM(L2:L24)</f>
        <v>18827354.580000002</v>
      </c>
    </row>
    <row r="26" spans="1:16" ht="72.75" thickTop="1" x14ac:dyDescent="0.2">
      <c r="A26" s="36">
        <v>1</v>
      </c>
      <c r="B26" s="92" t="s">
        <v>365</v>
      </c>
      <c r="C26" s="91" t="s">
        <v>364</v>
      </c>
      <c r="D26" s="90" t="s">
        <v>214</v>
      </c>
      <c r="E26" s="90" t="s">
        <v>3</v>
      </c>
      <c r="F26" s="90" t="s">
        <v>0</v>
      </c>
      <c r="G26" s="89">
        <v>3</v>
      </c>
      <c r="H26" s="88" t="s">
        <v>363</v>
      </c>
      <c r="I26" s="87" t="s">
        <v>362</v>
      </c>
      <c r="J26" s="87" t="s">
        <v>361</v>
      </c>
      <c r="K26" s="87" t="s">
        <v>360</v>
      </c>
      <c r="L26" s="67">
        <v>58685</v>
      </c>
      <c r="N26" s="72">
        <v>7280115.04</v>
      </c>
      <c r="O26" s="72">
        <v>1974710.08</v>
      </c>
      <c r="P26" s="72">
        <f>SUM(N26:O26)</f>
        <v>9254825.120000001</v>
      </c>
    </row>
    <row r="27" spans="1:16" ht="48" x14ac:dyDescent="0.2">
      <c r="A27" s="36">
        <v>1</v>
      </c>
      <c r="B27" s="71" t="s">
        <v>359</v>
      </c>
      <c r="C27" s="68" t="s">
        <v>358</v>
      </c>
      <c r="D27" s="70" t="s">
        <v>4</v>
      </c>
      <c r="E27" s="70" t="s">
        <v>3</v>
      </c>
      <c r="F27" s="70" t="s">
        <v>0</v>
      </c>
      <c r="G27" s="69">
        <v>5</v>
      </c>
      <c r="H27" s="86" t="s">
        <v>357</v>
      </c>
      <c r="I27" s="67">
        <v>1021548.15</v>
      </c>
      <c r="J27" s="67">
        <v>1236073.26</v>
      </c>
      <c r="K27" s="67">
        <v>923555.77</v>
      </c>
      <c r="L27" s="67">
        <v>1117502.48</v>
      </c>
    </row>
    <row r="28" spans="1:16" ht="48" x14ac:dyDescent="0.2">
      <c r="A28" s="36">
        <v>1</v>
      </c>
      <c r="B28" s="71" t="s">
        <v>356</v>
      </c>
      <c r="C28" s="68" t="s">
        <v>355</v>
      </c>
      <c r="D28" s="70" t="s">
        <v>4</v>
      </c>
      <c r="E28" s="70" t="s">
        <v>3</v>
      </c>
      <c r="F28" s="70" t="s">
        <v>0</v>
      </c>
      <c r="G28" s="69">
        <v>20</v>
      </c>
      <c r="H28" s="68" t="s">
        <v>354</v>
      </c>
      <c r="I28" s="67">
        <v>1580993.79</v>
      </c>
      <c r="J28" s="67">
        <v>1913002.49</v>
      </c>
      <c r="K28" s="67">
        <v>1081348.31</v>
      </c>
      <c r="L28" s="67">
        <v>1308431.46</v>
      </c>
    </row>
    <row r="29" spans="1:16" ht="48" x14ac:dyDescent="0.2">
      <c r="A29" s="36">
        <v>1</v>
      </c>
      <c r="B29" s="71" t="s">
        <v>353</v>
      </c>
      <c r="C29" s="68" t="s">
        <v>352</v>
      </c>
      <c r="D29" s="70" t="s">
        <v>4</v>
      </c>
      <c r="E29" s="70" t="s">
        <v>3</v>
      </c>
      <c r="F29" s="70" t="s">
        <v>0</v>
      </c>
      <c r="G29" s="84">
        <v>18</v>
      </c>
      <c r="H29" s="68" t="s">
        <v>351</v>
      </c>
      <c r="I29" s="67">
        <v>713942.95</v>
      </c>
      <c r="J29" s="67">
        <v>863870.97</v>
      </c>
      <c r="K29" s="67">
        <v>594241.44999999995</v>
      </c>
      <c r="L29" s="67">
        <v>719032.15</v>
      </c>
      <c r="N29" s="72">
        <v>397119.56</v>
      </c>
      <c r="O29" s="72">
        <v>48488.18</v>
      </c>
      <c r="P29" s="72">
        <f>SUM(N29:O29)</f>
        <v>445607.74</v>
      </c>
    </row>
    <row r="30" spans="1:16" ht="36" x14ac:dyDescent="0.2">
      <c r="A30" s="36">
        <v>1</v>
      </c>
      <c r="B30" s="71" t="s">
        <v>350</v>
      </c>
      <c r="C30" s="68" t="s">
        <v>349</v>
      </c>
      <c r="D30" s="70" t="s">
        <v>4</v>
      </c>
      <c r="E30" s="70" t="s">
        <v>3</v>
      </c>
      <c r="F30" s="70" t="s">
        <v>0</v>
      </c>
      <c r="G30" s="69">
        <v>20</v>
      </c>
      <c r="H30" s="68" t="s">
        <v>348</v>
      </c>
      <c r="I30" s="67">
        <v>654323.5</v>
      </c>
      <c r="J30" s="67">
        <v>791731.44</v>
      </c>
      <c r="K30" s="67">
        <v>490743.32</v>
      </c>
      <c r="L30" s="67">
        <v>593799.42000000004</v>
      </c>
    </row>
    <row r="31" spans="1:16" ht="48" x14ac:dyDescent="0.2">
      <c r="A31" s="36">
        <v>1</v>
      </c>
      <c r="B31" s="71" t="s">
        <v>347</v>
      </c>
      <c r="C31" s="68" t="s">
        <v>346</v>
      </c>
      <c r="D31" s="70" t="s">
        <v>4</v>
      </c>
      <c r="E31" s="70" t="s">
        <v>3</v>
      </c>
      <c r="F31" s="70" t="s">
        <v>0</v>
      </c>
      <c r="G31" s="69">
        <v>26</v>
      </c>
      <c r="H31" s="68" t="s">
        <v>345</v>
      </c>
      <c r="I31" s="67">
        <v>1015314.03</v>
      </c>
      <c r="J31" s="67">
        <v>1228529.98</v>
      </c>
      <c r="K31" s="67">
        <v>774380.01</v>
      </c>
      <c r="L31" s="67">
        <v>936999.81</v>
      </c>
      <c r="N31" s="72">
        <v>26074.39</v>
      </c>
      <c r="O31" s="72">
        <v>44363.17</v>
      </c>
      <c r="P31" s="72">
        <f>SUM(N31:O31)</f>
        <v>70437.56</v>
      </c>
    </row>
    <row r="32" spans="1:16" ht="88.15" customHeight="1" x14ac:dyDescent="0.2">
      <c r="A32" s="36">
        <v>1</v>
      </c>
      <c r="B32" s="71" t="s">
        <v>344</v>
      </c>
      <c r="C32" s="68" t="s">
        <v>343</v>
      </c>
      <c r="D32" s="70" t="s">
        <v>4</v>
      </c>
      <c r="E32" s="70" t="s">
        <v>3</v>
      </c>
      <c r="F32" s="70" t="s">
        <v>0</v>
      </c>
      <c r="G32" s="69">
        <v>6</v>
      </c>
      <c r="H32" s="68" t="s">
        <v>342</v>
      </c>
      <c r="I32" s="67">
        <v>803104.16</v>
      </c>
      <c r="J32" s="67">
        <v>971756.03</v>
      </c>
      <c r="K32" s="67">
        <v>535349.23</v>
      </c>
      <c r="L32" s="67">
        <v>647772.56999999995</v>
      </c>
    </row>
    <row r="33" spans="1:17" ht="49.5" customHeight="1" x14ac:dyDescent="0.2">
      <c r="A33" s="36">
        <v>1</v>
      </c>
      <c r="B33" s="71" t="s">
        <v>341</v>
      </c>
      <c r="C33" s="68" t="s">
        <v>340</v>
      </c>
      <c r="D33" s="70" t="s">
        <v>4</v>
      </c>
      <c r="E33" s="70" t="s">
        <v>3</v>
      </c>
      <c r="F33" s="70" t="s">
        <v>0</v>
      </c>
      <c r="G33" s="69">
        <v>32</v>
      </c>
      <c r="H33" s="68" t="s">
        <v>339</v>
      </c>
      <c r="I33" s="67">
        <v>1578861.18</v>
      </c>
      <c r="J33" s="67">
        <v>1910422.03</v>
      </c>
      <c r="K33" s="67">
        <v>1181935.48</v>
      </c>
      <c r="L33" s="67">
        <v>1430141.93</v>
      </c>
    </row>
    <row r="34" spans="1:17" ht="49.15" customHeight="1" x14ac:dyDescent="0.2">
      <c r="A34" s="36">
        <v>1</v>
      </c>
      <c r="B34" s="71" t="s">
        <v>338</v>
      </c>
      <c r="C34" s="68" t="s">
        <v>337</v>
      </c>
      <c r="D34" s="70" t="s">
        <v>4</v>
      </c>
      <c r="E34" s="70" t="s">
        <v>3</v>
      </c>
      <c r="F34" s="70" t="s">
        <v>0</v>
      </c>
      <c r="G34" s="69">
        <v>8</v>
      </c>
      <c r="H34" s="68" t="s">
        <v>336</v>
      </c>
      <c r="I34" s="67">
        <v>587975.16</v>
      </c>
      <c r="J34" s="67">
        <v>711449.94</v>
      </c>
      <c r="K34" s="67">
        <v>438000</v>
      </c>
      <c r="L34" s="67">
        <v>529980</v>
      </c>
    </row>
    <row r="35" spans="1:17" ht="84" x14ac:dyDescent="0.2">
      <c r="A35" s="36">
        <v>1</v>
      </c>
      <c r="B35" s="71" t="s">
        <v>335</v>
      </c>
      <c r="C35" s="68" t="s">
        <v>20</v>
      </c>
      <c r="D35" s="70" t="s">
        <v>6</v>
      </c>
      <c r="E35" s="70" t="s">
        <v>3</v>
      </c>
      <c r="F35" s="70" t="s">
        <v>0</v>
      </c>
      <c r="G35" s="84">
        <v>2</v>
      </c>
      <c r="H35" s="68" t="s">
        <v>334</v>
      </c>
      <c r="I35" s="70" t="s">
        <v>333</v>
      </c>
      <c r="J35" s="70" t="s">
        <v>21</v>
      </c>
      <c r="K35" s="74" t="s">
        <v>332</v>
      </c>
      <c r="L35" s="67">
        <v>48711.62</v>
      </c>
    </row>
    <row r="36" spans="1:17" ht="72" x14ac:dyDescent="0.2">
      <c r="A36" s="36">
        <v>1</v>
      </c>
      <c r="B36" s="71" t="s">
        <v>331</v>
      </c>
      <c r="C36" s="68" t="s">
        <v>330</v>
      </c>
      <c r="D36" s="70" t="s">
        <v>6</v>
      </c>
      <c r="E36" s="70" t="s">
        <v>3</v>
      </c>
      <c r="F36" s="70" t="s">
        <v>0</v>
      </c>
      <c r="G36" s="69">
        <v>1</v>
      </c>
      <c r="H36" s="68" t="s">
        <v>329</v>
      </c>
      <c r="I36" s="70" t="s">
        <v>328</v>
      </c>
      <c r="J36" s="70" t="s">
        <v>327</v>
      </c>
      <c r="K36" s="74" t="s">
        <v>326</v>
      </c>
      <c r="L36" s="67">
        <v>58951.199999999997</v>
      </c>
    </row>
    <row r="37" spans="1:17" ht="84" x14ac:dyDescent="0.2">
      <c r="A37" s="36">
        <v>1</v>
      </c>
      <c r="B37" s="71" t="s">
        <v>325</v>
      </c>
      <c r="C37" s="68" t="s">
        <v>324</v>
      </c>
      <c r="D37" s="70" t="s">
        <v>2</v>
      </c>
      <c r="E37" s="70" t="s">
        <v>3</v>
      </c>
      <c r="F37" s="70" t="s">
        <v>0</v>
      </c>
      <c r="G37" s="69">
        <v>1</v>
      </c>
      <c r="H37" s="86" t="s">
        <v>323</v>
      </c>
      <c r="I37" s="67">
        <v>48240</v>
      </c>
      <c r="J37" s="67">
        <v>58370.400000000001</v>
      </c>
      <c r="K37" s="67">
        <v>32796.720000000001</v>
      </c>
      <c r="L37" s="67">
        <v>39684.03</v>
      </c>
    </row>
    <row r="38" spans="1:17" ht="72" x14ac:dyDescent="0.2">
      <c r="A38" s="36">
        <v>1</v>
      </c>
      <c r="B38" s="71" t="s">
        <v>322</v>
      </c>
      <c r="C38" s="68" t="s">
        <v>321</v>
      </c>
      <c r="D38" s="70" t="s">
        <v>2</v>
      </c>
      <c r="E38" s="70" t="s">
        <v>3</v>
      </c>
      <c r="F38" s="70" t="s">
        <v>0</v>
      </c>
      <c r="G38" s="69">
        <v>3</v>
      </c>
      <c r="H38" s="86" t="s">
        <v>320</v>
      </c>
      <c r="I38" s="70" t="s">
        <v>319</v>
      </c>
      <c r="J38" s="70" t="s">
        <v>318</v>
      </c>
      <c r="K38" s="70" t="s">
        <v>317</v>
      </c>
      <c r="L38" s="67">
        <v>13283.84</v>
      </c>
    </row>
    <row r="39" spans="1:17" ht="25.9" customHeight="1" x14ac:dyDescent="0.2">
      <c r="A39" s="36">
        <v>1</v>
      </c>
      <c r="B39" s="71" t="s">
        <v>316</v>
      </c>
      <c r="C39" s="68" t="s">
        <v>315</v>
      </c>
      <c r="D39" s="70" t="s">
        <v>2</v>
      </c>
      <c r="E39" s="70" t="s">
        <v>3</v>
      </c>
      <c r="F39" s="70" t="s">
        <v>0</v>
      </c>
      <c r="G39" s="69">
        <v>1</v>
      </c>
      <c r="H39" s="86" t="s">
        <v>314</v>
      </c>
      <c r="I39" s="70" t="s">
        <v>313</v>
      </c>
      <c r="J39" s="70" t="s">
        <v>312</v>
      </c>
      <c r="K39" s="70" t="s">
        <v>311</v>
      </c>
      <c r="L39" s="67">
        <v>79925.73</v>
      </c>
    </row>
    <row r="40" spans="1:17" ht="36" x14ac:dyDescent="0.2">
      <c r="A40" s="36">
        <v>1</v>
      </c>
      <c r="B40" s="71" t="s">
        <v>310</v>
      </c>
      <c r="C40" s="68" t="s">
        <v>309</v>
      </c>
      <c r="D40" s="70" t="s">
        <v>2</v>
      </c>
      <c r="E40" s="70" t="s">
        <v>3</v>
      </c>
      <c r="F40" s="70" t="s">
        <v>0</v>
      </c>
      <c r="G40" s="69">
        <v>8</v>
      </c>
      <c r="H40" s="86" t="s">
        <v>308</v>
      </c>
      <c r="I40" s="67">
        <v>57450.45</v>
      </c>
      <c r="J40" s="67">
        <v>69515.039999999994</v>
      </c>
      <c r="K40" s="67">
        <v>34757.519999999997</v>
      </c>
      <c r="L40" s="67">
        <v>42056.6</v>
      </c>
    </row>
    <row r="41" spans="1:17" ht="72" x14ac:dyDescent="0.2">
      <c r="A41" s="36">
        <v>1</v>
      </c>
      <c r="B41" s="71" t="s">
        <v>307</v>
      </c>
      <c r="C41" s="68" t="s">
        <v>306</v>
      </c>
      <c r="D41" s="70" t="s">
        <v>2</v>
      </c>
      <c r="E41" s="70" t="s">
        <v>3</v>
      </c>
      <c r="F41" s="70" t="s">
        <v>0</v>
      </c>
      <c r="G41" s="84">
        <v>3</v>
      </c>
      <c r="H41" s="86" t="s">
        <v>305</v>
      </c>
      <c r="I41" s="70" t="s">
        <v>304</v>
      </c>
      <c r="J41" s="70" t="s">
        <v>303</v>
      </c>
      <c r="K41" s="70" t="s">
        <v>302</v>
      </c>
      <c r="L41" s="67">
        <v>7287.11</v>
      </c>
    </row>
    <row r="42" spans="1:17" ht="60" x14ac:dyDescent="0.2">
      <c r="A42" s="36">
        <v>1</v>
      </c>
      <c r="B42" s="71" t="s">
        <v>301</v>
      </c>
      <c r="C42" s="68" t="s">
        <v>300</v>
      </c>
      <c r="D42" s="70" t="s">
        <v>2</v>
      </c>
      <c r="E42" s="70" t="s">
        <v>3</v>
      </c>
      <c r="F42" s="70" t="s">
        <v>0</v>
      </c>
      <c r="G42" s="69">
        <v>1</v>
      </c>
      <c r="H42" s="68" t="s">
        <v>299</v>
      </c>
      <c r="I42" s="70" t="s">
        <v>298</v>
      </c>
      <c r="J42" s="70" t="s">
        <v>297</v>
      </c>
      <c r="K42" s="70" t="s">
        <v>296</v>
      </c>
      <c r="L42" s="67">
        <v>3194.4</v>
      </c>
    </row>
    <row r="43" spans="1:17" ht="72" x14ac:dyDescent="0.2">
      <c r="A43" s="36">
        <v>1</v>
      </c>
      <c r="B43" s="71" t="s">
        <v>295</v>
      </c>
      <c r="C43" s="68" t="s">
        <v>294</v>
      </c>
      <c r="D43" s="70" t="s">
        <v>2</v>
      </c>
      <c r="E43" s="70" t="s">
        <v>3</v>
      </c>
      <c r="F43" s="70" t="s">
        <v>0</v>
      </c>
      <c r="G43" s="69">
        <v>3</v>
      </c>
      <c r="H43" s="68" t="s">
        <v>293</v>
      </c>
      <c r="I43" s="70" t="s">
        <v>292</v>
      </c>
      <c r="J43" s="70" t="s">
        <v>291</v>
      </c>
      <c r="K43" s="70" t="s">
        <v>290</v>
      </c>
      <c r="L43" s="67">
        <v>32000</v>
      </c>
    </row>
    <row r="44" spans="1:17" ht="50.65" customHeight="1" x14ac:dyDescent="0.2">
      <c r="A44" s="36">
        <v>1</v>
      </c>
      <c r="B44" s="71" t="s">
        <v>289</v>
      </c>
      <c r="C44" s="68" t="s">
        <v>288</v>
      </c>
      <c r="D44" s="70" t="s">
        <v>2</v>
      </c>
      <c r="E44" s="70" t="s">
        <v>3</v>
      </c>
      <c r="F44" s="70" t="s">
        <v>0</v>
      </c>
      <c r="G44" s="69">
        <v>4</v>
      </c>
      <c r="H44" s="68" t="s">
        <v>287</v>
      </c>
      <c r="I44" s="70" t="s">
        <v>286</v>
      </c>
      <c r="J44" s="70" t="s">
        <v>285</v>
      </c>
      <c r="K44" s="74" t="s">
        <v>284</v>
      </c>
      <c r="L44" s="67">
        <v>55101.35</v>
      </c>
    </row>
    <row r="45" spans="1:17" ht="72" x14ac:dyDescent="0.2">
      <c r="A45" s="36">
        <v>1</v>
      </c>
      <c r="B45" s="71" t="s">
        <v>283</v>
      </c>
      <c r="C45" s="68" t="s">
        <v>282</v>
      </c>
      <c r="D45" s="70" t="s">
        <v>2</v>
      </c>
      <c r="E45" s="70" t="s">
        <v>3</v>
      </c>
      <c r="F45" s="70" t="s">
        <v>0</v>
      </c>
      <c r="G45" s="69">
        <v>3</v>
      </c>
      <c r="H45" s="68" t="s">
        <v>281</v>
      </c>
      <c r="I45" s="67" t="s">
        <v>280</v>
      </c>
      <c r="J45" s="67" t="s">
        <v>279</v>
      </c>
      <c r="K45" s="67" t="s">
        <v>278</v>
      </c>
      <c r="L45" s="67">
        <v>49997.2</v>
      </c>
      <c r="N45" s="72">
        <v>2541</v>
      </c>
      <c r="O45" s="72">
        <v>51592.11</v>
      </c>
      <c r="P45" s="72">
        <v>25792.62</v>
      </c>
      <c r="Q45" s="72">
        <f>SUM(N45:P45)</f>
        <v>79925.73</v>
      </c>
    </row>
    <row r="46" spans="1:17" ht="48" x14ac:dyDescent="0.2">
      <c r="A46" s="36">
        <v>1</v>
      </c>
      <c r="B46" s="71" t="s">
        <v>277</v>
      </c>
      <c r="C46" s="68" t="s">
        <v>276</v>
      </c>
      <c r="D46" s="70" t="s">
        <v>2</v>
      </c>
      <c r="E46" s="70" t="s">
        <v>3</v>
      </c>
      <c r="F46" s="70" t="s">
        <v>0</v>
      </c>
      <c r="G46" s="69">
        <v>4</v>
      </c>
      <c r="H46" s="86" t="s">
        <v>275</v>
      </c>
      <c r="I46" s="70" t="s">
        <v>274</v>
      </c>
      <c r="J46" s="70" t="s">
        <v>273</v>
      </c>
      <c r="K46" s="70" t="s">
        <v>272</v>
      </c>
      <c r="L46" s="67">
        <v>7629.5</v>
      </c>
    </row>
    <row r="47" spans="1:17" ht="72" x14ac:dyDescent="0.2">
      <c r="A47" s="36">
        <v>1</v>
      </c>
      <c r="B47" s="71" t="s">
        <v>271</v>
      </c>
      <c r="C47" s="68" t="s">
        <v>270</v>
      </c>
      <c r="D47" s="70" t="s">
        <v>2</v>
      </c>
      <c r="E47" s="70" t="s">
        <v>3</v>
      </c>
      <c r="F47" s="70" t="s">
        <v>0</v>
      </c>
      <c r="G47" s="69">
        <v>4</v>
      </c>
      <c r="H47" s="68" t="s">
        <v>269</v>
      </c>
      <c r="I47" s="67" t="s">
        <v>268</v>
      </c>
      <c r="J47" s="67" t="s">
        <v>267</v>
      </c>
      <c r="K47" s="67" t="s">
        <v>266</v>
      </c>
      <c r="L47" s="67">
        <v>56000</v>
      </c>
      <c r="N47" s="72">
        <v>2197.8000000000002</v>
      </c>
      <c r="O47" s="72">
        <v>413.99</v>
      </c>
      <c r="P47" s="72">
        <v>4675.32</v>
      </c>
      <c r="Q47" s="72">
        <f>SUM(N47:P47)</f>
        <v>7287.11</v>
      </c>
    </row>
    <row r="48" spans="1:17" ht="72" x14ac:dyDescent="0.2">
      <c r="A48" s="36">
        <v>1</v>
      </c>
      <c r="B48" s="71" t="s">
        <v>265</v>
      </c>
      <c r="C48" s="68" t="s">
        <v>264</v>
      </c>
      <c r="D48" s="70" t="s">
        <v>2</v>
      </c>
      <c r="E48" s="70" t="s">
        <v>3</v>
      </c>
      <c r="F48" s="70" t="s">
        <v>0</v>
      </c>
      <c r="G48" s="69">
        <v>1</v>
      </c>
      <c r="H48" s="68" t="s">
        <v>263</v>
      </c>
      <c r="I48" s="70" t="s">
        <v>262</v>
      </c>
      <c r="J48" s="70" t="s">
        <v>261</v>
      </c>
      <c r="K48" s="74" t="s">
        <v>260</v>
      </c>
      <c r="L48" s="67">
        <v>4124.41</v>
      </c>
    </row>
    <row r="49" spans="1:17" ht="60" customHeight="1" x14ac:dyDescent="0.2">
      <c r="A49" s="36">
        <v>1</v>
      </c>
      <c r="B49" s="71" t="s">
        <v>259</v>
      </c>
      <c r="C49" s="68" t="s">
        <v>258</v>
      </c>
      <c r="D49" s="70" t="s">
        <v>2</v>
      </c>
      <c r="E49" s="70" t="s">
        <v>3</v>
      </c>
      <c r="F49" s="70" t="s">
        <v>0</v>
      </c>
      <c r="G49" s="69">
        <v>3</v>
      </c>
      <c r="H49" s="68" t="s">
        <v>257</v>
      </c>
      <c r="I49" s="70" t="s">
        <v>256</v>
      </c>
      <c r="J49" s="70" t="s">
        <v>255</v>
      </c>
      <c r="K49" s="70" t="s">
        <v>254</v>
      </c>
      <c r="L49" s="67">
        <v>72000</v>
      </c>
    </row>
    <row r="50" spans="1:17" ht="62.65" customHeight="1" x14ac:dyDescent="0.2">
      <c r="A50" s="36">
        <v>1</v>
      </c>
      <c r="B50" s="71" t="s">
        <v>253</v>
      </c>
      <c r="C50" s="68" t="s">
        <v>252</v>
      </c>
      <c r="D50" s="70" t="s">
        <v>2</v>
      </c>
      <c r="E50" s="70" t="s">
        <v>3</v>
      </c>
      <c r="F50" s="70" t="s">
        <v>0</v>
      </c>
      <c r="G50" s="84">
        <v>2</v>
      </c>
      <c r="H50" s="68" t="s">
        <v>251</v>
      </c>
      <c r="I50" s="74" t="s">
        <v>250</v>
      </c>
      <c r="J50" s="70" t="s">
        <v>249</v>
      </c>
      <c r="K50" s="74" t="s">
        <v>248</v>
      </c>
      <c r="L50" s="67">
        <v>14217.98</v>
      </c>
      <c r="N50" s="72">
        <v>25469.3</v>
      </c>
      <c r="O50" s="72">
        <v>29632.05</v>
      </c>
      <c r="P50" s="72">
        <f>SUM(N50:O50)</f>
        <v>55101.35</v>
      </c>
    </row>
    <row r="51" spans="1:17" ht="42" customHeight="1" x14ac:dyDescent="0.2">
      <c r="A51" s="36">
        <v>1</v>
      </c>
      <c r="B51" s="71" t="s">
        <v>247</v>
      </c>
      <c r="C51" s="68" t="s">
        <v>246</v>
      </c>
      <c r="D51" s="70" t="s">
        <v>17</v>
      </c>
      <c r="E51" s="70" t="s">
        <v>3</v>
      </c>
      <c r="F51" s="70" t="s">
        <v>0</v>
      </c>
      <c r="G51" s="69">
        <v>4</v>
      </c>
      <c r="H51" s="86" t="s">
        <v>245</v>
      </c>
      <c r="I51" s="70" t="s">
        <v>244</v>
      </c>
      <c r="J51" s="70" t="s">
        <v>243</v>
      </c>
      <c r="K51" s="70" t="s">
        <v>242</v>
      </c>
      <c r="L51" s="67">
        <v>12221</v>
      </c>
    </row>
    <row r="52" spans="1:17" ht="34.5" customHeight="1" x14ac:dyDescent="0.2">
      <c r="A52" s="36">
        <v>1</v>
      </c>
      <c r="B52" s="71" t="s">
        <v>241</v>
      </c>
      <c r="C52" s="68" t="s">
        <v>240</v>
      </c>
      <c r="D52" s="70" t="s">
        <v>17</v>
      </c>
      <c r="E52" s="70" t="s">
        <v>3</v>
      </c>
      <c r="F52" s="70" t="s">
        <v>0</v>
      </c>
      <c r="G52" s="69">
        <v>8</v>
      </c>
      <c r="H52" s="68" t="s">
        <v>239</v>
      </c>
      <c r="I52" s="70" t="s">
        <v>238</v>
      </c>
      <c r="J52" s="70" t="s">
        <v>237</v>
      </c>
      <c r="K52" s="70" t="s">
        <v>236</v>
      </c>
      <c r="L52" s="67">
        <v>28500</v>
      </c>
      <c r="N52" s="72">
        <v>2904</v>
      </c>
      <c r="O52" s="72">
        <v>4725.5</v>
      </c>
      <c r="P52" s="72">
        <f>SUM(N52:O52)</f>
        <v>7629.5</v>
      </c>
    </row>
    <row r="53" spans="1:17" ht="58.9" customHeight="1" x14ac:dyDescent="0.2">
      <c r="A53" s="36">
        <v>1</v>
      </c>
      <c r="B53" s="71" t="s">
        <v>235</v>
      </c>
      <c r="C53" s="68" t="s">
        <v>234</v>
      </c>
      <c r="D53" s="70" t="s">
        <v>17</v>
      </c>
      <c r="E53" s="70" t="s">
        <v>3</v>
      </c>
      <c r="F53" s="70" t="s">
        <v>0</v>
      </c>
      <c r="G53" s="84">
        <v>3</v>
      </c>
      <c r="H53" s="68" t="s">
        <v>233</v>
      </c>
      <c r="I53" s="67" t="s">
        <v>232</v>
      </c>
      <c r="J53" s="67" t="s">
        <v>231</v>
      </c>
      <c r="K53" s="67" t="s">
        <v>230</v>
      </c>
      <c r="L53" s="67">
        <v>58080</v>
      </c>
    </row>
    <row r="54" spans="1:17" ht="48" x14ac:dyDescent="0.2">
      <c r="A54" s="36">
        <v>1</v>
      </c>
      <c r="B54" s="71" t="s">
        <v>229</v>
      </c>
      <c r="C54" s="68" t="s">
        <v>228</v>
      </c>
      <c r="D54" s="70" t="s">
        <v>17</v>
      </c>
      <c r="E54" s="70" t="s">
        <v>3</v>
      </c>
      <c r="F54" s="70" t="s">
        <v>0</v>
      </c>
      <c r="G54" s="69">
        <v>5</v>
      </c>
      <c r="H54" s="68" t="s">
        <v>227</v>
      </c>
      <c r="I54" s="67" t="s">
        <v>226</v>
      </c>
      <c r="J54" s="67" t="s">
        <v>225</v>
      </c>
      <c r="K54" s="67" t="s">
        <v>224</v>
      </c>
      <c r="L54" s="67" t="s">
        <v>223</v>
      </c>
    </row>
    <row r="55" spans="1:17" ht="132" x14ac:dyDescent="0.2">
      <c r="A55" s="36">
        <v>1</v>
      </c>
      <c r="B55" s="71" t="s">
        <v>222</v>
      </c>
      <c r="C55" s="68" t="s">
        <v>221</v>
      </c>
      <c r="D55" s="70" t="s">
        <v>17</v>
      </c>
      <c r="E55" s="70" t="s">
        <v>3</v>
      </c>
      <c r="F55" s="70" t="s">
        <v>0</v>
      </c>
      <c r="G55" s="84">
        <v>2</v>
      </c>
      <c r="H55" s="68" t="s">
        <v>220</v>
      </c>
      <c r="I55" s="67" t="s">
        <v>219</v>
      </c>
      <c r="J55" s="67" t="s">
        <v>218</v>
      </c>
      <c r="K55" s="67" t="s">
        <v>217</v>
      </c>
      <c r="L55" s="67">
        <v>44725.120000000003</v>
      </c>
      <c r="N55" s="72">
        <v>36000</v>
      </c>
      <c r="O55" s="72">
        <v>36000</v>
      </c>
      <c r="P55" s="72">
        <f>SUM(N55:O55)</f>
        <v>72000</v>
      </c>
    </row>
    <row r="56" spans="1:17" ht="18.399999999999999" customHeight="1" x14ac:dyDescent="0.2">
      <c r="A56" s="38">
        <f>SUM(A26:A55)</f>
        <v>30</v>
      </c>
      <c r="B56" s="71"/>
      <c r="C56" s="68"/>
      <c r="D56" s="70"/>
      <c r="E56" s="70"/>
      <c r="F56" s="70"/>
      <c r="G56" s="84"/>
      <c r="H56" s="68"/>
      <c r="I56" s="67"/>
      <c r="J56" s="67"/>
      <c r="K56" s="67"/>
      <c r="L56" s="83">
        <f>SUM(L26:L55)</f>
        <v>8070035.910000002</v>
      </c>
      <c r="N56" s="72"/>
      <c r="O56" s="72"/>
      <c r="P56" s="72"/>
    </row>
    <row r="57" spans="1:17" ht="72" x14ac:dyDescent="0.2">
      <c r="A57" s="36">
        <v>1</v>
      </c>
      <c r="B57" s="71" t="s">
        <v>216</v>
      </c>
      <c r="C57" s="68" t="s">
        <v>215</v>
      </c>
      <c r="D57" s="70" t="s">
        <v>214</v>
      </c>
      <c r="E57" s="70" t="s">
        <v>18</v>
      </c>
      <c r="F57" s="70" t="s">
        <v>0</v>
      </c>
      <c r="G57" s="69">
        <v>2</v>
      </c>
      <c r="H57" s="68" t="s">
        <v>213</v>
      </c>
      <c r="I57" s="70" t="s">
        <v>212</v>
      </c>
      <c r="J57" s="70" t="s">
        <v>211</v>
      </c>
      <c r="K57" s="74" t="s">
        <v>210</v>
      </c>
      <c r="L57" s="67">
        <v>29624.57</v>
      </c>
      <c r="N57" s="72">
        <v>7108.99</v>
      </c>
      <c r="O57" s="72">
        <v>7108.99</v>
      </c>
      <c r="P57" s="72">
        <f>SUM(N57:O57)</f>
        <v>14217.98</v>
      </c>
    </row>
    <row r="58" spans="1:17" ht="36" x14ac:dyDescent="0.2">
      <c r="A58" s="36">
        <v>1</v>
      </c>
      <c r="B58" s="71" t="s">
        <v>209</v>
      </c>
      <c r="C58" s="68" t="s">
        <v>208</v>
      </c>
      <c r="D58" s="70" t="s">
        <v>2</v>
      </c>
      <c r="E58" s="70" t="s">
        <v>18</v>
      </c>
      <c r="F58" s="70" t="s">
        <v>0</v>
      </c>
      <c r="G58" s="69">
        <v>3</v>
      </c>
      <c r="H58" s="86" t="s">
        <v>207</v>
      </c>
      <c r="I58" s="67">
        <v>4061.98</v>
      </c>
      <c r="J58" s="67">
        <v>4915</v>
      </c>
      <c r="K58" s="67">
        <v>2798</v>
      </c>
      <c r="L58" s="67">
        <v>3385.58</v>
      </c>
    </row>
    <row r="59" spans="1:17" ht="36" x14ac:dyDescent="0.2">
      <c r="A59" s="36">
        <v>1</v>
      </c>
      <c r="B59" s="71" t="s">
        <v>206</v>
      </c>
      <c r="C59" s="68" t="s">
        <v>205</v>
      </c>
      <c r="D59" s="70" t="s">
        <v>2</v>
      </c>
      <c r="E59" s="70" t="s">
        <v>18</v>
      </c>
      <c r="F59" s="70" t="s">
        <v>0</v>
      </c>
      <c r="G59" s="69">
        <v>4</v>
      </c>
      <c r="H59" s="86" t="s">
        <v>204</v>
      </c>
      <c r="I59" s="67">
        <v>6436.38</v>
      </c>
      <c r="J59" s="67">
        <v>7080.02</v>
      </c>
      <c r="K59" s="67">
        <v>4159.32</v>
      </c>
      <c r="L59" s="67">
        <v>4575.25</v>
      </c>
    </row>
    <row r="60" spans="1:17" ht="60" x14ac:dyDescent="0.2">
      <c r="A60" s="36">
        <v>1</v>
      </c>
      <c r="B60" s="71" t="s">
        <v>203</v>
      </c>
      <c r="C60" s="68" t="s">
        <v>202</v>
      </c>
      <c r="D60" s="70" t="s">
        <v>2</v>
      </c>
      <c r="E60" s="70" t="s">
        <v>18</v>
      </c>
      <c r="F60" s="70" t="s">
        <v>0</v>
      </c>
      <c r="G60" s="84">
        <v>3</v>
      </c>
      <c r="H60" s="68" t="s">
        <v>201</v>
      </c>
      <c r="I60" s="67" t="s">
        <v>200</v>
      </c>
      <c r="J60" s="67" t="s">
        <v>199</v>
      </c>
      <c r="K60" s="67" t="s">
        <v>198</v>
      </c>
      <c r="L60" s="67">
        <v>6171</v>
      </c>
    </row>
    <row r="61" spans="1:17" ht="40.9" customHeight="1" x14ac:dyDescent="0.2">
      <c r="A61" s="36">
        <v>1</v>
      </c>
      <c r="B61" s="71" t="s">
        <v>197</v>
      </c>
      <c r="C61" s="68" t="s">
        <v>196</v>
      </c>
      <c r="D61" s="70" t="s">
        <v>2</v>
      </c>
      <c r="E61" s="70" t="s">
        <v>18</v>
      </c>
      <c r="F61" s="70" t="s">
        <v>0</v>
      </c>
      <c r="G61" s="84">
        <v>5</v>
      </c>
      <c r="H61" s="68" t="s">
        <v>195</v>
      </c>
      <c r="I61" s="70" t="s">
        <v>194</v>
      </c>
      <c r="J61" s="70" t="s">
        <v>193</v>
      </c>
      <c r="K61" s="70" t="s">
        <v>192</v>
      </c>
      <c r="L61" s="67">
        <v>4912.6000000000004</v>
      </c>
    </row>
    <row r="62" spans="1:17" ht="36" x14ac:dyDescent="0.2">
      <c r="A62" s="36">
        <v>1</v>
      </c>
      <c r="B62" s="71" t="s">
        <v>191</v>
      </c>
      <c r="C62" s="68" t="s">
        <v>190</v>
      </c>
      <c r="D62" s="70" t="s">
        <v>2</v>
      </c>
      <c r="E62" s="70" t="s">
        <v>18</v>
      </c>
      <c r="F62" s="70" t="s">
        <v>0</v>
      </c>
      <c r="G62" s="84">
        <v>2</v>
      </c>
      <c r="H62" s="68" t="s">
        <v>189</v>
      </c>
      <c r="I62" s="70" t="s">
        <v>188</v>
      </c>
      <c r="J62" s="70" t="s">
        <v>187</v>
      </c>
      <c r="K62" s="74" t="s">
        <v>186</v>
      </c>
      <c r="L62" s="74">
        <v>1573</v>
      </c>
      <c r="N62" s="72">
        <v>484</v>
      </c>
      <c r="O62" s="72">
        <v>1089</v>
      </c>
      <c r="P62" s="72">
        <f>SUM(N62:O62)</f>
        <v>1573</v>
      </c>
    </row>
    <row r="63" spans="1:17" ht="60" x14ac:dyDescent="0.2">
      <c r="A63" s="36">
        <v>1</v>
      </c>
      <c r="B63" s="71" t="s">
        <v>185</v>
      </c>
      <c r="C63" s="68" t="s">
        <v>184</v>
      </c>
      <c r="D63" s="70" t="s">
        <v>2</v>
      </c>
      <c r="E63" s="70" t="s">
        <v>18</v>
      </c>
      <c r="F63" s="70" t="s">
        <v>0</v>
      </c>
      <c r="G63" s="69">
        <v>1</v>
      </c>
      <c r="H63" s="68" t="s">
        <v>183</v>
      </c>
      <c r="I63" s="67" t="s">
        <v>182</v>
      </c>
      <c r="J63" s="67" t="s">
        <v>181</v>
      </c>
      <c r="K63" s="74" t="s">
        <v>180</v>
      </c>
      <c r="L63" s="74">
        <v>3025</v>
      </c>
    </row>
    <row r="64" spans="1:17" ht="61.15" customHeight="1" x14ac:dyDescent="0.2">
      <c r="A64" s="36">
        <v>1</v>
      </c>
      <c r="B64" s="71" t="s">
        <v>179</v>
      </c>
      <c r="C64" s="68" t="s">
        <v>178</v>
      </c>
      <c r="D64" s="70" t="s">
        <v>2</v>
      </c>
      <c r="E64" s="70" t="s">
        <v>18</v>
      </c>
      <c r="F64" s="70" t="s">
        <v>0</v>
      </c>
      <c r="G64" s="69">
        <v>4</v>
      </c>
      <c r="H64" s="85" t="s">
        <v>177</v>
      </c>
      <c r="I64" s="70" t="s">
        <v>176</v>
      </c>
      <c r="J64" s="70" t="s">
        <v>175</v>
      </c>
      <c r="K64" s="74" t="s">
        <v>174</v>
      </c>
      <c r="L64" s="67">
        <v>4290.66</v>
      </c>
      <c r="N64" s="72">
        <v>1807.74</v>
      </c>
      <c r="O64" s="72">
        <v>1632.29</v>
      </c>
      <c r="P64" s="72">
        <v>850.63</v>
      </c>
      <c r="Q64" s="72">
        <f>SUM(N64:P64)</f>
        <v>4290.66</v>
      </c>
    </row>
    <row r="65" spans="1:17" ht="72" x14ac:dyDescent="0.2">
      <c r="A65" s="36">
        <v>1</v>
      </c>
      <c r="B65" s="71" t="s">
        <v>173</v>
      </c>
      <c r="C65" s="68" t="s">
        <v>172</v>
      </c>
      <c r="D65" s="70" t="s">
        <v>2</v>
      </c>
      <c r="E65" s="70" t="s">
        <v>18</v>
      </c>
      <c r="F65" s="70" t="s">
        <v>0</v>
      </c>
      <c r="G65" s="69">
        <v>4</v>
      </c>
      <c r="H65" s="68" t="s">
        <v>171</v>
      </c>
      <c r="I65" s="67" t="s">
        <v>170</v>
      </c>
      <c r="J65" s="67" t="s">
        <v>169</v>
      </c>
      <c r="K65" s="67" t="s">
        <v>168</v>
      </c>
      <c r="L65" s="67">
        <v>16126.66</v>
      </c>
    </row>
    <row r="66" spans="1:17" ht="72" x14ac:dyDescent="0.2">
      <c r="A66" s="36">
        <v>1</v>
      </c>
      <c r="B66" s="71" t="s">
        <v>167</v>
      </c>
      <c r="C66" s="68" t="s">
        <v>166</v>
      </c>
      <c r="D66" s="70" t="s">
        <v>2</v>
      </c>
      <c r="E66" s="70" t="s">
        <v>18</v>
      </c>
      <c r="F66" s="70" t="s">
        <v>0</v>
      </c>
      <c r="G66" s="69">
        <v>5</v>
      </c>
      <c r="H66" s="68" t="s">
        <v>165</v>
      </c>
      <c r="I66" s="67" t="s">
        <v>164</v>
      </c>
      <c r="J66" s="74" t="s">
        <v>163</v>
      </c>
      <c r="K66" s="67" t="s">
        <v>162</v>
      </c>
      <c r="L66" s="74">
        <v>43976.54</v>
      </c>
    </row>
    <row r="67" spans="1:17" ht="34.5" customHeight="1" x14ac:dyDescent="0.2">
      <c r="A67" s="36">
        <v>1</v>
      </c>
      <c r="B67" s="71" t="s">
        <v>161</v>
      </c>
      <c r="C67" s="68" t="s">
        <v>160</v>
      </c>
      <c r="D67" s="70" t="s">
        <v>17</v>
      </c>
      <c r="E67" s="70" t="s">
        <v>18</v>
      </c>
      <c r="F67" s="70" t="s">
        <v>0</v>
      </c>
      <c r="G67" s="84">
        <v>1</v>
      </c>
      <c r="H67" s="68" t="s">
        <v>159</v>
      </c>
      <c r="I67" s="67">
        <v>37190.080000000002</v>
      </c>
      <c r="J67" s="67">
        <v>45000</v>
      </c>
      <c r="K67" s="67">
        <v>37044.57</v>
      </c>
      <c r="L67" s="67">
        <v>44823.93</v>
      </c>
      <c r="N67" s="72">
        <v>17424</v>
      </c>
      <c r="O67" s="72">
        <v>18344.810000000001</v>
      </c>
      <c r="P67" s="72">
        <f>SUM(N67:O67)</f>
        <v>35768.81</v>
      </c>
    </row>
    <row r="68" spans="1:17" ht="72" x14ac:dyDescent="0.2">
      <c r="A68" s="36">
        <v>1</v>
      </c>
      <c r="B68" s="71" t="s">
        <v>158</v>
      </c>
      <c r="C68" s="68" t="s">
        <v>157</v>
      </c>
      <c r="D68" s="70" t="s">
        <v>17</v>
      </c>
      <c r="E68" s="70" t="s">
        <v>18</v>
      </c>
      <c r="F68" s="70" t="s">
        <v>0</v>
      </c>
      <c r="G68" s="69">
        <v>3</v>
      </c>
      <c r="H68" s="68" t="s">
        <v>156</v>
      </c>
      <c r="I68" s="70" t="s">
        <v>155</v>
      </c>
      <c r="J68" s="70" t="s">
        <v>154</v>
      </c>
      <c r="K68" s="70" t="s">
        <v>153</v>
      </c>
      <c r="L68" s="67">
        <v>5032.63</v>
      </c>
    </row>
    <row r="69" spans="1:17" ht="84" x14ac:dyDescent="0.2">
      <c r="A69" s="36">
        <v>1</v>
      </c>
      <c r="B69" s="71" t="s">
        <v>152</v>
      </c>
      <c r="C69" s="68" t="s">
        <v>151</v>
      </c>
      <c r="D69" s="70" t="s">
        <v>17</v>
      </c>
      <c r="E69" s="70" t="s">
        <v>18</v>
      </c>
      <c r="F69" s="70" t="s">
        <v>0</v>
      </c>
      <c r="G69" s="84">
        <v>9</v>
      </c>
      <c r="H69" s="68" t="s">
        <v>150</v>
      </c>
      <c r="I69" s="67" t="s">
        <v>149</v>
      </c>
      <c r="J69" s="67" t="s">
        <v>148</v>
      </c>
      <c r="K69" s="67" t="s">
        <v>147</v>
      </c>
      <c r="L69" s="67">
        <v>7260</v>
      </c>
    </row>
    <row r="70" spans="1:17" ht="60" x14ac:dyDescent="0.2">
      <c r="A70" s="36">
        <v>1</v>
      </c>
      <c r="B70" s="71" t="s">
        <v>146</v>
      </c>
      <c r="C70" s="68" t="s">
        <v>145</v>
      </c>
      <c r="D70" s="70" t="s">
        <v>17</v>
      </c>
      <c r="E70" s="70" t="s">
        <v>18</v>
      </c>
      <c r="F70" s="70" t="s">
        <v>0</v>
      </c>
      <c r="G70" s="69">
        <v>1</v>
      </c>
      <c r="H70" s="68" t="s">
        <v>144</v>
      </c>
      <c r="I70" s="67" t="s">
        <v>143</v>
      </c>
      <c r="J70" s="67" t="s">
        <v>142</v>
      </c>
      <c r="K70" s="67" t="s">
        <v>141</v>
      </c>
      <c r="L70" s="67">
        <v>10920</v>
      </c>
    </row>
    <row r="71" spans="1:17" ht="72" x14ac:dyDescent="0.2">
      <c r="A71" s="36">
        <v>1</v>
      </c>
      <c r="B71" s="71" t="s">
        <v>140</v>
      </c>
      <c r="C71" s="68" t="s">
        <v>139</v>
      </c>
      <c r="D71" s="70" t="s">
        <v>17</v>
      </c>
      <c r="E71" s="70" t="s">
        <v>18</v>
      </c>
      <c r="F71" s="70" t="s">
        <v>0</v>
      </c>
      <c r="G71" s="69">
        <v>1</v>
      </c>
      <c r="H71" s="68" t="s">
        <v>138</v>
      </c>
      <c r="I71" s="70" t="s">
        <v>137</v>
      </c>
      <c r="J71" s="70" t="s">
        <v>136</v>
      </c>
      <c r="K71" s="74" t="s">
        <v>135</v>
      </c>
      <c r="L71" s="67">
        <v>5222.96</v>
      </c>
    </row>
    <row r="72" spans="1:17" ht="19.149999999999999" customHeight="1" x14ac:dyDescent="0.2">
      <c r="A72" s="38">
        <f>SUM(A57:A71)</f>
        <v>15</v>
      </c>
      <c r="B72" s="71"/>
      <c r="C72" s="68"/>
      <c r="D72" s="70"/>
      <c r="E72" s="70"/>
      <c r="F72" s="70"/>
      <c r="G72" s="69"/>
      <c r="H72" s="68"/>
      <c r="I72" s="70"/>
      <c r="J72" s="70"/>
      <c r="K72" s="74"/>
      <c r="L72" s="83">
        <f>SUM(L57:L71)</f>
        <v>190920.38</v>
      </c>
    </row>
    <row r="73" spans="1:17" ht="84" x14ac:dyDescent="0.2">
      <c r="A73" s="36">
        <v>1</v>
      </c>
      <c r="B73" s="71" t="s">
        <v>134</v>
      </c>
      <c r="C73" s="68" t="s">
        <v>133</v>
      </c>
      <c r="D73" s="70" t="s">
        <v>132</v>
      </c>
      <c r="E73" s="70" t="s">
        <v>19</v>
      </c>
      <c r="F73" s="70" t="s">
        <v>5</v>
      </c>
      <c r="G73" s="69">
        <v>1</v>
      </c>
      <c r="H73" s="68" t="s">
        <v>131</v>
      </c>
      <c r="I73" s="67">
        <v>2920</v>
      </c>
      <c r="J73" s="67">
        <v>3533.2</v>
      </c>
      <c r="K73" s="67">
        <v>2920</v>
      </c>
      <c r="L73" s="67">
        <v>3533.2</v>
      </c>
    </row>
    <row r="74" spans="1:17" ht="48.75" thickBot="1" x14ac:dyDescent="0.25">
      <c r="A74" s="36">
        <v>1</v>
      </c>
      <c r="B74" s="65" t="s">
        <v>130</v>
      </c>
      <c r="C74" s="62" t="s">
        <v>127</v>
      </c>
      <c r="D74" s="64" t="s">
        <v>6</v>
      </c>
      <c r="E74" s="64" t="s">
        <v>19</v>
      </c>
      <c r="F74" s="64" t="s">
        <v>5</v>
      </c>
      <c r="G74" s="82">
        <v>1</v>
      </c>
      <c r="H74" s="62" t="s">
        <v>129</v>
      </c>
      <c r="I74" s="61">
        <v>41640</v>
      </c>
      <c r="J74" s="81">
        <v>50384.4</v>
      </c>
      <c r="K74" s="61">
        <v>41640</v>
      </c>
      <c r="L74" s="61">
        <v>50384.4</v>
      </c>
    </row>
    <row r="75" spans="1:17" ht="48.75" thickTop="1" x14ac:dyDescent="0.2">
      <c r="A75" s="36">
        <v>1</v>
      </c>
      <c r="B75" s="80" t="s">
        <v>128</v>
      </c>
      <c r="C75" s="77" t="s">
        <v>127</v>
      </c>
      <c r="D75" s="79" t="s">
        <v>6</v>
      </c>
      <c r="E75" s="79" t="s">
        <v>19</v>
      </c>
      <c r="F75" s="79" t="s">
        <v>5</v>
      </c>
      <c r="G75" s="78">
        <v>1</v>
      </c>
      <c r="H75" s="77" t="s">
        <v>126</v>
      </c>
      <c r="I75" s="76">
        <v>58250</v>
      </c>
      <c r="J75" s="76">
        <v>70482.5</v>
      </c>
      <c r="K75" s="76">
        <v>58250</v>
      </c>
      <c r="L75" s="67">
        <v>70482.5</v>
      </c>
      <c r="N75" s="75">
        <v>269346</v>
      </c>
      <c r="O75" s="75">
        <v>9680</v>
      </c>
      <c r="P75" s="72">
        <v>31614</v>
      </c>
      <c r="Q75" s="72">
        <f>SUM(N75:P75)</f>
        <v>310640</v>
      </c>
    </row>
    <row r="76" spans="1:17" ht="36" x14ac:dyDescent="0.2">
      <c r="A76" s="36">
        <v>1</v>
      </c>
      <c r="B76" s="71" t="s">
        <v>125</v>
      </c>
      <c r="C76" s="68" t="s">
        <v>124</v>
      </c>
      <c r="D76" s="70" t="s">
        <v>6</v>
      </c>
      <c r="E76" s="70" t="s">
        <v>19</v>
      </c>
      <c r="F76" s="70" t="s">
        <v>5</v>
      </c>
      <c r="G76" s="69">
        <v>1</v>
      </c>
      <c r="H76" s="68" t="s">
        <v>123</v>
      </c>
      <c r="I76" s="67">
        <v>20750</v>
      </c>
      <c r="J76" s="67">
        <v>25107.5</v>
      </c>
      <c r="K76" s="67">
        <v>20750</v>
      </c>
      <c r="L76" s="67">
        <v>25107.5</v>
      </c>
    </row>
    <row r="77" spans="1:17" ht="48" x14ac:dyDescent="0.2">
      <c r="A77" s="36">
        <v>1</v>
      </c>
      <c r="B77" s="71" t="s">
        <v>122</v>
      </c>
      <c r="C77" s="68" t="s">
        <v>121</v>
      </c>
      <c r="D77" s="70" t="s">
        <v>6</v>
      </c>
      <c r="E77" s="70" t="s">
        <v>19</v>
      </c>
      <c r="F77" s="70" t="s">
        <v>5</v>
      </c>
      <c r="G77" s="69">
        <v>1</v>
      </c>
      <c r="H77" s="68" t="s">
        <v>120</v>
      </c>
      <c r="I77" s="67">
        <v>30180</v>
      </c>
      <c r="J77" s="67">
        <v>36517.800000000003</v>
      </c>
      <c r="K77" s="67">
        <v>30180</v>
      </c>
      <c r="L77" s="67">
        <v>36517.800000000003</v>
      </c>
    </row>
    <row r="78" spans="1:17" ht="67.5" customHeight="1" x14ac:dyDescent="0.2">
      <c r="A78" s="36">
        <v>1</v>
      </c>
      <c r="B78" s="71" t="s">
        <v>119</v>
      </c>
      <c r="C78" s="68" t="s">
        <v>118</v>
      </c>
      <c r="D78" s="70" t="s">
        <v>6</v>
      </c>
      <c r="E78" s="70" t="s">
        <v>19</v>
      </c>
      <c r="F78" s="70" t="s">
        <v>5</v>
      </c>
      <c r="G78" s="69">
        <v>1</v>
      </c>
      <c r="H78" s="68" t="s">
        <v>117</v>
      </c>
      <c r="I78" s="67">
        <v>60500</v>
      </c>
      <c r="J78" s="74">
        <v>73205</v>
      </c>
      <c r="K78" s="67">
        <v>60500</v>
      </c>
      <c r="L78" s="67">
        <v>73205</v>
      </c>
      <c r="N78" s="72">
        <v>6400</v>
      </c>
      <c r="O78" s="72">
        <v>7700</v>
      </c>
      <c r="P78" s="72">
        <v>14400</v>
      </c>
      <c r="Q78" s="72">
        <f>SUM(N78:P78)</f>
        <v>28500</v>
      </c>
    </row>
    <row r="79" spans="1:17" ht="44.65" customHeight="1" x14ac:dyDescent="0.2">
      <c r="A79" s="36">
        <v>1</v>
      </c>
      <c r="B79" s="71" t="s">
        <v>116</v>
      </c>
      <c r="C79" s="68" t="s">
        <v>115</v>
      </c>
      <c r="D79" s="70" t="s">
        <v>6</v>
      </c>
      <c r="E79" s="70" t="s">
        <v>19</v>
      </c>
      <c r="F79" s="70" t="s">
        <v>5</v>
      </c>
      <c r="G79" s="69">
        <v>1</v>
      </c>
      <c r="H79" s="68" t="s">
        <v>114</v>
      </c>
      <c r="I79" s="67">
        <v>53150</v>
      </c>
      <c r="J79" s="74">
        <v>64311.5</v>
      </c>
      <c r="K79" s="67">
        <v>53150</v>
      </c>
      <c r="L79" s="67">
        <v>64311.5</v>
      </c>
    </row>
    <row r="80" spans="1:17" ht="60" x14ac:dyDescent="0.2">
      <c r="A80" s="36">
        <v>1</v>
      </c>
      <c r="B80" s="71" t="s">
        <v>113</v>
      </c>
      <c r="C80" s="68" t="s">
        <v>112</v>
      </c>
      <c r="D80" s="70" t="s">
        <v>2</v>
      </c>
      <c r="E80" s="70" t="s">
        <v>19</v>
      </c>
      <c r="F80" s="70" t="s">
        <v>5</v>
      </c>
      <c r="G80" s="69">
        <v>2</v>
      </c>
      <c r="H80" s="68" t="s">
        <v>111</v>
      </c>
      <c r="I80" s="70" t="s">
        <v>109</v>
      </c>
      <c r="J80" s="70" t="s">
        <v>110</v>
      </c>
      <c r="K80" s="70" t="s">
        <v>109</v>
      </c>
      <c r="L80" s="67">
        <v>35768.81</v>
      </c>
    </row>
    <row r="81" spans="1:16" ht="48" customHeight="1" x14ac:dyDescent="0.2">
      <c r="A81" s="36">
        <v>1</v>
      </c>
      <c r="B81" s="71" t="s">
        <v>108</v>
      </c>
      <c r="C81" s="68" t="s">
        <v>107</v>
      </c>
      <c r="D81" s="70" t="s">
        <v>2</v>
      </c>
      <c r="E81" s="70" t="s">
        <v>19</v>
      </c>
      <c r="F81" s="70" t="s">
        <v>5</v>
      </c>
      <c r="G81" s="69">
        <v>1</v>
      </c>
      <c r="H81" s="73" t="s">
        <v>106</v>
      </c>
      <c r="I81" s="67">
        <v>8000</v>
      </c>
      <c r="J81" s="67">
        <v>9680</v>
      </c>
      <c r="K81" s="67">
        <v>8000</v>
      </c>
      <c r="L81" s="67">
        <v>9680</v>
      </c>
    </row>
    <row r="82" spans="1:16" ht="48" x14ac:dyDescent="0.2">
      <c r="A82" s="36">
        <v>1</v>
      </c>
      <c r="B82" s="71" t="s">
        <v>105</v>
      </c>
      <c r="C82" s="68" t="s">
        <v>104</v>
      </c>
      <c r="D82" s="70" t="s">
        <v>2</v>
      </c>
      <c r="E82" s="70" t="s">
        <v>19</v>
      </c>
      <c r="F82" s="70" t="s">
        <v>5</v>
      </c>
      <c r="G82" s="69">
        <v>1</v>
      </c>
      <c r="H82" s="68" t="s">
        <v>103</v>
      </c>
      <c r="I82" s="67">
        <v>30035</v>
      </c>
      <c r="J82" s="67">
        <v>36342.35</v>
      </c>
      <c r="K82" s="67">
        <v>29495</v>
      </c>
      <c r="L82" s="67">
        <v>35688.949999999997</v>
      </c>
    </row>
    <row r="83" spans="1:16" ht="44.65" customHeight="1" x14ac:dyDescent="0.2">
      <c r="A83" s="36">
        <v>1</v>
      </c>
      <c r="B83" s="71" t="s">
        <v>102</v>
      </c>
      <c r="C83" s="68" t="s">
        <v>101</v>
      </c>
      <c r="D83" s="70" t="s">
        <v>2</v>
      </c>
      <c r="E83" s="70" t="s">
        <v>19</v>
      </c>
      <c r="F83" s="70" t="s">
        <v>5</v>
      </c>
      <c r="G83" s="69">
        <v>1</v>
      </c>
      <c r="H83" s="68" t="s">
        <v>100</v>
      </c>
      <c r="I83" s="67">
        <v>23000</v>
      </c>
      <c r="J83" s="67">
        <v>27830</v>
      </c>
      <c r="K83" s="67">
        <v>23000</v>
      </c>
      <c r="L83" s="67">
        <v>27830</v>
      </c>
      <c r="N83" s="72">
        <v>1343.1</v>
      </c>
      <c r="O83" s="72">
        <v>3689.53</v>
      </c>
      <c r="P83" s="72">
        <f>SUM(N83:O83)</f>
        <v>5032.63</v>
      </c>
    </row>
    <row r="84" spans="1:16" ht="41.65" customHeight="1" x14ac:dyDescent="0.2">
      <c r="A84" s="36">
        <v>1</v>
      </c>
      <c r="B84" s="71" t="s">
        <v>99</v>
      </c>
      <c r="C84" s="68" t="s">
        <v>98</v>
      </c>
      <c r="D84" s="70" t="s">
        <v>2</v>
      </c>
      <c r="E84" s="70" t="s">
        <v>19</v>
      </c>
      <c r="F84" s="70" t="s">
        <v>5</v>
      </c>
      <c r="G84" s="69">
        <v>1</v>
      </c>
      <c r="H84" s="68" t="s">
        <v>97</v>
      </c>
      <c r="I84" s="67">
        <v>8398.1200000000008</v>
      </c>
      <c r="J84" s="67">
        <v>10161.719999999999</v>
      </c>
      <c r="K84" s="67">
        <v>8398.1200000000008</v>
      </c>
      <c r="L84" s="67">
        <v>10161.719999999999</v>
      </c>
    </row>
    <row r="85" spans="1:16" ht="60" x14ac:dyDescent="0.2">
      <c r="A85" s="36">
        <v>1</v>
      </c>
      <c r="B85" s="71" t="s">
        <v>96</v>
      </c>
      <c r="C85" s="68" t="s">
        <v>95</v>
      </c>
      <c r="D85" s="70" t="s">
        <v>2</v>
      </c>
      <c r="E85" s="70" t="s">
        <v>19</v>
      </c>
      <c r="F85" s="70" t="s">
        <v>0</v>
      </c>
      <c r="G85" s="69">
        <v>1</v>
      </c>
      <c r="H85" s="68" t="s">
        <v>94</v>
      </c>
      <c r="I85" s="67">
        <v>7994</v>
      </c>
      <c r="J85" s="67">
        <v>9672.74</v>
      </c>
      <c r="K85" s="66">
        <v>7994</v>
      </c>
      <c r="L85" s="66">
        <v>9672.74</v>
      </c>
    </row>
    <row r="86" spans="1:16" ht="45.4" customHeight="1" thickBot="1" x14ac:dyDescent="0.25">
      <c r="A86" s="36">
        <v>1</v>
      </c>
      <c r="B86" s="65" t="s">
        <v>93</v>
      </c>
      <c r="C86" s="62" t="s">
        <v>92</v>
      </c>
      <c r="D86" s="64" t="s">
        <v>2</v>
      </c>
      <c r="E86" s="64" t="s">
        <v>19</v>
      </c>
      <c r="F86" s="64" t="s">
        <v>0</v>
      </c>
      <c r="G86" s="63">
        <v>1</v>
      </c>
      <c r="H86" s="62" t="s">
        <v>91</v>
      </c>
      <c r="I86" s="61">
        <v>62976</v>
      </c>
      <c r="J86" s="61">
        <v>76200.960000000006</v>
      </c>
      <c r="K86" s="61">
        <v>58449.599999999999</v>
      </c>
      <c r="L86" s="61">
        <v>70724.02</v>
      </c>
    </row>
    <row r="87" spans="1:16" ht="22.15" customHeight="1" thickTop="1" x14ac:dyDescent="0.2">
      <c r="A87" s="38">
        <f>SUM(A73:A86)</f>
        <v>14</v>
      </c>
      <c r="B87" s="58"/>
      <c r="C87" s="60"/>
      <c r="D87" s="57"/>
      <c r="E87" s="57"/>
      <c r="F87" s="57"/>
      <c r="G87" s="56"/>
      <c r="H87" s="60"/>
      <c r="I87" s="54"/>
      <c r="J87" s="54"/>
      <c r="K87" s="54"/>
      <c r="L87" s="59">
        <f>SUM(L73:L86)</f>
        <v>523068.14</v>
      </c>
    </row>
    <row r="88" spans="1:16" ht="22.15" customHeight="1" x14ac:dyDescent="0.2">
      <c r="A88" s="38">
        <f>SUM(A87,A72,A56,A25)</f>
        <v>82</v>
      </c>
      <c r="B88" s="58"/>
      <c r="C88" s="60"/>
      <c r="D88" s="57"/>
      <c r="E88" s="57"/>
      <c r="F88" s="57"/>
      <c r="G88" s="56"/>
      <c r="H88" s="60"/>
      <c r="I88" s="54"/>
      <c r="J88" s="54"/>
      <c r="K88" s="54"/>
      <c r="L88" s="59">
        <f>SUM(L87,L72,L56,L25)</f>
        <v>27611379.010000005</v>
      </c>
    </row>
    <row r="89" spans="1:16" s="53" customFormat="1" ht="22.15" customHeight="1" x14ac:dyDescent="0.2">
      <c r="B89" s="58"/>
      <c r="C89" s="55"/>
      <c r="D89" s="57"/>
      <c r="E89" s="57"/>
      <c r="F89" s="57"/>
      <c r="G89" s="56"/>
      <c r="H89" s="55"/>
      <c r="I89" s="54"/>
      <c r="J89" s="54"/>
      <c r="K89" s="54"/>
      <c r="L89" s="54"/>
    </row>
    <row r="90" spans="1:16" ht="48" x14ac:dyDescent="0.2">
      <c r="A90" s="39">
        <v>1</v>
      </c>
      <c r="B90" s="153" t="s">
        <v>90</v>
      </c>
      <c r="C90" s="154" t="s">
        <v>89</v>
      </c>
      <c r="D90" s="155" t="s">
        <v>2</v>
      </c>
      <c r="E90" s="155" t="s">
        <v>1</v>
      </c>
      <c r="F90" s="155" t="s">
        <v>0</v>
      </c>
      <c r="G90" s="156">
        <v>1</v>
      </c>
      <c r="H90" s="157" t="s">
        <v>88</v>
      </c>
      <c r="I90" s="158">
        <v>70970</v>
      </c>
      <c r="J90" s="158">
        <v>85873.7</v>
      </c>
      <c r="K90" s="158">
        <v>64638</v>
      </c>
      <c r="L90" s="158">
        <v>78211.98</v>
      </c>
    </row>
    <row r="91" spans="1:16" ht="108" x14ac:dyDescent="0.2">
      <c r="A91" s="39">
        <v>1</v>
      </c>
      <c r="B91" s="153" t="s">
        <v>87</v>
      </c>
      <c r="C91" s="154" t="s">
        <v>86</v>
      </c>
      <c r="D91" s="155" t="s">
        <v>2</v>
      </c>
      <c r="E91" s="155" t="s">
        <v>1</v>
      </c>
      <c r="F91" s="155" t="s">
        <v>0</v>
      </c>
      <c r="G91" s="156">
        <v>2</v>
      </c>
      <c r="H91" s="154" t="s">
        <v>85</v>
      </c>
      <c r="I91" s="155" t="s">
        <v>84</v>
      </c>
      <c r="J91" s="155" t="s">
        <v>83</v>
      </c>
      <c r="K91" s="155" t="s">
        <v>82</v>
      </c>
      <c r="L91" s="158">
        <v>92720</v>
      </c>
    </row>
    <row r="92" spans="1:16" ht="15.4" customHeight="1" x14ac:dyDescent="0.2">
      <c r="A92" s="44">
        <f>SUM(A90:A91)</f>
        <v>2</v>
      </c>
      <c r="B92" s="153"/>
      <c r="C92" s="154"/>
      <c r="D92" s="155"/>
      <c r="E92" s="155"/>
      <c r="F92" s="155"/>
      <c r="G92" s="50"/>
      <c r="H92" s="49"/>
      <c r="I92" s="51"/>
      <c r="J92" s="51"/>
      <c r="K92" s="51"/>
      <c r="L92" s="52">
        <f>SUM(L90:L91)</f>
        <v>170931.97999999998</v>
      </c>
    </row>
    <row r="93" spans="1:16" ht="72" x14ac:dyDescent="0.2">
      <c r="A93" s="39">
        <v>1</v>
      </c>
      <c r="B93" s="153" t="s">
        <v>81</v>
      </c>
      <c r="C93" s="154" t="s">
        <v>80</v>
      </c>
      <c r="D93" s="155" t="s">
        <v>2</v>
      </c>
      <c r="E93" s="155" t="s">
        <v>3</v>
      </c>
      <c r="F93" s="155" t="s">
        <v>0</v>
      </c>
      <c r="G93" s="156">
        <v>1</v>
      </c>
      <c r="H93" s="157" t="s">
        <v>79</v>
      </c>
      <c r="I93" s="155" t="s">
        <v>78</v>
      </c>
      <c r="J93" s="155" t="s">
        <v>77</v>
      </c>
      <c r="K93" s="155" t="s">
        <v>76</v>
      </c>
      <c r="L93" s="158">
        <v>3000</v>
      </c>
    </row>
    <row r="94" spans="1:16" ht="24" x14ac:dyDescent="0.2">
      <c r="A94" s="39">
        <v>1</v>
      </c>
      <c r="B94" s="153" t="s">
        <v>75</v>
      </c>
      <c r="C94" s="154" t="s">
        <v>74</v>
      </c>
      <c r="D94" s="155" t="s">
        <v>2</v>
      </c>
      <c r="E94" s="155" t="s">
        <v>3</v>
      </c>
      <c r="F94" s="155" t="s">
        <v>0</v>
      </c>
      <c r="G94" s="156">
        <v>2</v>
      </c>
      <c r="H94" s="154" t="s">
        <v>73</v>
      </c>
      <c r="I94" s="158">
        <v>11570.25</v>
      </c>
      <c r="J94" s="158">
        <v>14000</v>
      </c>
      <c r="K94" s="158">
        <v>4380</v>
      </c>
      <c r="L94" s="158">
        <v>5299.8</v>
      </c>
    </row>
    <row r="95" spans="1:16" x14ac:dyDescent="0.2">
      <c r="A95" s="44">
        <f>SUM(A93:A94)</f>
        <v>2</v>
      </c>
      <c r="B95" s="150"/>
      <c r="C95" s="151"/>
      <c r="D95" s="152"/>
      <c r="E95" s="152"/>
      <c r="F95" s="152"/>
      <c r="G95" s="48"/>
      <c r="H95" s="47"/>
      <c r="I95" s="46"/>
      <c r="J95" s="46"/>
      <c r="K95" s="46"/>
      <c r="L95" s="45">
        <f>SUM(L93:L94)</f>
        <v>8299.7999999999993</v>
      </c>
    </row>
    <row r="96" spans="1:16" ht="60.75" thickBot="1" x14ac:dyDescent="0.25">
      <c r="A96" s="39">
        <v>1</v>
      </c>
      <c r="B96" s="133" t="s">
        <v>72</v>
      </c>
      <c r="C96" s="134" t="s">
        <v>71</v>
      </c>
      <c r="D96" s="135" t="s">
        <v>17</v>
      </c>
      <c r="E96" s="135" t="s">
        <v>18</v>
      </c>
      <c r="F96" s="135" t="s">
        <v>0</v>
      </c>
      <c r="G96" s="136">
        <v>1</v>
      </c>
      <c r="H96" s="137" t="s">
        <v>70</v>
      </c>
      <c r="I96" s="135" t="s">
        <v>69</v>
      </c>
      <c r="J96" s="135" t="s">
        <v>68</v>
      </c>
      <c r="K96" s="135" t="s">
        <v>67</v>
      </c>
      <c r="L96" s="138">
        <v>6788.1</v>
      </c>
    </row>
    <row r="97" spans="1:12" ht="61.5" thickTop="1" thickBot="1" x14ac:dyDescent="0.25">
      <c r="A97" s="39">
        <v>1</v>
      </c>
      <c r="B97" s="139" t="s">
        <v>66</v>
      </c>
      <c r="C97" s="140" t="s">
        <v>65</v>
      </c>
      <c r="D97" s="141" t="s">
        <v>6</v>
      </c>
      <c r="E97" s="141" t="s">
        <v>18</v>
      </c>
      <c r="F97" s="141" t="s">
        <v>0</v>
      </c>
      <c r="G97" s="142">
        <v>2</v>
      </c>
      <c r="H97" s="140" t="s">
        <v>64</v>
      </c>
      <c r="I97" s="143">
        <v>4500</v>
      </c>
      <c r="J97" s="143" t="s">
        <v>63</v>
      </c>
      <c r="K97" s="144">
        <v>4109.7</v>
      </c>
      <c r="L97" s="144">
        <v>4109.7</v>
      </c>
    </row>
    <row r="98" spans="1:12" ht="120.75" thickTop="1" x14ac:dyDescent="0.2">
      <c r="A98" s="39">
        <v>1</v>
      </c>
      <c r="B98" s="145" t="s">
        <v>62</v>
      </c>
      <c r="C98" s="146" t="s">
        <v>61</v>
      </c>
      <c r="D98" s="147" t="s">
        <v>17</v>
      </c>
      <c r="E98" s="147" t="s">
        <v>18</v>
      </c>
      <c r="F98" s="147" t="s">
        <v>0</v>
      </c>
      <c r="G98" s="148">
        <v>3</v>
      </c>
      <c r="H98" s="146" t="s">
        <v>60</v>
      </c>
      <c r="I98" s="147" t="s">
        <v>59</v>
      </c>
      <c r="J98" s="147" t="s">
        <v>58</v>
      </c>
      <c r="K98" s="147" t="s">
        <v>57</v>
      </c>
      <c r="L98" s="149">
        <v>8398.3799999999992</v>
      </c>
    </row>
    <row r="99" spans="1:12" ht="48" x14ac:dyDescent="0.2">
      <c r="A99" s="39">
        <v>1</v>
      </c>
      <c r="B99" s="111" t="s">
        <v>56</v>
      </c>
      <c r="C99" s="112" t="s">
        <v>55</v>
      </c>
      <c r="D99" s="113" t="s">
        <v>17</v>
      </c>
      <c r="E99" s="113" t="s">
        <v>18</v>
      </c>
      <c r="F99" s="113" t="s">
        <v>0</v>
      </c>
      <c r="G99" s="114">
        <v>2</v>
      </c>
      <c r="H99" s="112" t="s">
        <v>54</v>
      </c>
      <c r="I99" s="116">
        <v>59900</v>
      </c>
      <c r="J99" s="116">
        <v>72479</v>
      </c>
      <c r="K99" s="116">
        <v>58103</v>
      </c>
      <c r="L99" s="116">
        <v>70304.63</v>
      </c>
    </row>
    <row r="100" spans="1:12" x14ac:dyDescent="0.2">
      <c r="A100" s="44">
        <f>SUM(A96:A99)</f>
        <v>4</v>
      </c>
      <c r="B100" s="130"/>
      <c r="C100" s="131"/>
      <c r="D100" s="132"/>
      <c r="E100" s="132"/>
      <c r="F100" s="132"/>
      <c r="G100" s="42"/>
      <c r="H100" s="41"/>
      <c r="I100" s="40"/>
      <c r="J100" s="40"/>
      <c r="K100" s="40"/>
      <c r="L100" s="43">
        <f>SUM(L96:L99)</f>
        <v>89600.81</v>
      </c>
    </row>
    <row r="101" spans="1:12" ht="36" x14ac:dyDescent="0.2">
      <c r="A101" s="39">
        <v>1</v>
      </c>
      <c r="B101" s="111" t="s">
        <v>53</v>
      </c>
      <c r="C101" s="112" t="s">
        <v>52</v>
      </c>
      <c r="D101" s="113" t="s">
        <v>6</v>
      </c>
      <c r="E101" s="113" t="s">
        <v>19</v>
      </c>
      <c r="F101" s="113" t="s">
        <v>5</v>
      </c>
      <c r="G101" s="114">
        <v>1</v>
      </c>
      <c r="H101" s="115" t="s">
        <v>51</v>
      </c>
      <c r="I101" s="116">
        <v>30000</v>
      </c>
      <c r="J101" s="116">
        <v>36000</v>
      </c>
      <c r="K101" s="116">
        <v>30000</v>
      </c>
      <c r="L101" s="116">
        <v>36000</v>
      </c>
    </row>
    <row r="102" spans="1:12" ht="60.75" thickBot="1" x14ac:dyDescent="0.25">
      <c r="A102" s="39">
        <v>1</v>
      </c>
      <c r="B102" s="117" t="s">
        <v>50</v>
      </c>
      <c r="C102" s="118" t="s">
        <v>49</v>
      </c>
      <c r="D102" s="119" t="s">
        <v>6</v>
      </c>
      <c r="E102" s="119" t="s">
        <v>19</v>
      </c>
      <c r="F102" s="119" t="s">
        <v>5</v>
      </c>
      <c r="G102" s="120">
        <v>1</v>
      </c>
      <c r="H102" s="118" t="s">
        <v>48</v>
      </c>
      <c r="I102" s="121">
        <v>18000</v>
      </c>
      <c r="J102" s="121">
        <v>21780</v>
      </c>
      <c r="K102" s="121">
        <v>18000</v>
      </c>
      <c r="L102" s="121">
        <v>21780</v>
      </c>
    </row>
    <row r="103" spans="1:12" ht="36.75" thickTop="1" x14ac:dyDescent="0.2">
      <c r="A103" s="39">
        <v>1</v>
      </c>
      <c r="B103" s="122" t="s">
        <v>47</v>
      </c>
      <c r="C103" s="123" t="s">
        <v>46</v>
      </c>
      <c r="D103" s="124" t="s">
        <v>6</v>
      </c>
      <c r="E103" s="124" t="s">
        <v>19</v>
      </c>
      <c r="F103" s="124" t="s">
        <v>5</v>
      </c>
      <c r="G103" s="125">
        <v>1</v>
      </c>
      <c r="H103" s="123" t="s">
        <v>45</v>
      </c>
      <c r="I103" s="126">
        <v>19000</v>
      </c>
      <c r="J103" s="127">
        <v>22990</v>
      </c>
      <c r="K103" s="126">
        <v>19000</v>
      </c>
      <c r="L103" s="126">
        <v>22990</v>
      </c>
    </row>
    <row r="104" spans="1:12" ht="36.75" thickBot="1" x14ac:dyDescent="0.25">
      <c r="A104" s="39">
        <v>1</v>
      </c>
      <c r="B104" s="111" t="s">
        <v>44</v>
      </c>
      <c r="C104" s="112" t="s">
        <v>43</v>
      </c>
      <c r="D104" s="113" t="s">
        <v>6</v>
      </c>
      <c r="E104" s="113" t="s">
        <v>19</v>
      </c>
      <c r="F104" s="113" t="s">
        <v>5</v>
      </c>
      <c r="G104" s="114">
        <v>1</v>
      </c>
      <c r="H104" s="112" t="s">
        <v>42</v>
      </c>
      <c r="I104" s="116">
        <v>31600</v>
      </c>
      <c r="J104" s="128">
        <v>38236</v>
      </c>
      <c r="K104" s="116">
        <v>31600</v>
      </c>
      <c r="L104" s="121">
        <v>38236</v>
      </c>
    </row>
    <row r="105" spans="1:12" ht="37.5" thickTop="1" thickBot="1" x14ac:dyDescent="0.25">
      <c r="A105" s="39">
        <v>1</v>
      </c>
      <c r="B105" s="117" t="s">
        <v>41</v>
      </c>
      <c r="C105" s="118" t="s">
        <v>40</v>
      </c>
      <c r="D105" s="119" t="s">
        <v>6</v>
      </c>
      <c r="E105" s="119" t="s">
        <v>19</v>
      </c>
      <c r="F105" s="119" t="s">
        <v>5</v>
      </c>
      <c r="G105" s="120">
        <v>1</v>
      </c>
      <c r="H105" s="118" t="s">
        <v>39</v>
      </c>
      <c r="I105" s="121">
        <v>20800</v>
      </c>
      <c r="J105" s="129">
        <v>25168</v>
      </c>
      <c r="K105" s="121">
        <v>20800</v>
      </c>
      <c r="L105" s="121">
        <v>25168</v>
      </c>
    </row>
    <row r="106" spans="1:12" ht="12.75" thickTop="1" x14ac:dyDescent="0.2">
      <c r="A106" s="38">
        <f>SUM(A101:A105)</f>
        <v>5</v>
      </c>
      <c r="L106" s="35">
        <f>SUM(L101:L105)</f>
        <v>144174</v>
      </c>
    </row>
    <row r="107" spans="1:12" x14ac:dyDescent="0.2">
      <c r="A107" s="36">
        <f>SUM(A106,A100,A95,A92)</f>
        <v>13</v>
      </c>
      <c r="L107" s="34">
        <f>SUM(L106,L100,L95,L92)</f>
        <v>413006.58999999997</v>
      </c>
    </row>
    <row r="109" spans="1:12" x14ac:dyDescent="0.2">
      <c r="L109" s="34">
        <f>SUM(L107,L88)</f>
        <v>28024385.600000005</v>
      </c>
    </row>
  </sheetData>
  <printOptions horizontalCentered="1"/>
  <pageMargins left="0.31496062992125984" right="0.31496062992125984" top="1.1417322834645669" bottom="0.55118110236220474" header="0.31496062992125984" footer="0.31496062992125984"/>
  <pageSetup paperSize="8" orientation="landscape" r:id="rId1"/>
  <headerFooter>
    <oddHeader>&amp;L&amp;G&amp;C
&amp;"-,Negrita"CONTRATOS FORMALIZADOS 2022 - AYUNTAMIENTO</oddHeader>
    <oddFooter>&amp;C&amp;P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F9" sqref="F9"/>
    </sheetView>
  </sheetViews>
  <sheetFormatPr baseColWidth="10" defaultColWidth="11.5703125" defaultRowHeight="15" x14ac:dyDescent="0.25"/>
  <cols>
    <col min="1" max="1" width="17.85546875" style="4" customWidth="1"/>
    <col min="2" max="2" width="22.85546875" style="4" customWidth="1"/>
    <col min="3" max="3" width="13.5703125" style="4" customWidth="1"/>
    <col min="4" max="4" width="22" style="4" customWidth="1"/>
    <col min="5" max="5" width="17.85546875" style="4" customWidth="1"/>
    <col min="6" max="16384" width="11.5703125" style="4"/>
  </cols>
  <sheetData>
    <row r="1" spans="1:5" ht="45.75" customHeight="1" x14ac:dyDescent="0.25">
      <c r="A1" s="234" t="s">
        <v>491</v>
      </c>
    </row>
    <row r="2" spans="1:5" ht="18.75" x14ac:dyDescent="0.3">
      <c r="B2" s="232" t="s">
        <v>22</v>
      </c>
      <c r="C2" s="232"/>
      <c r="D2" s="232"/>
    </row>
    <row r="3" spans="1:5" ht="7.5" customHeight="1" thickBot="1" x14ac:dyDescent="0.3">
      <c r="E3" s="5"/>
    </row>
    <row r="4" spans="1:5" ht="31.5" thickTop="1" thickBot="1" x14ac:dyDescent="0.3">
      <c r="B4" s="6"/>
      <c r="C4" s="7" t="s">
        <v>23</v>
      </c>
      <c r="D4" s="8" t="s">
        <v>24</v>
      </c>
    </row>
    <row r="5" spans="1:5" ht="15" customHeight="1" thickBot="1" x14ac:dyDescent="0.3">
      <c r="B5" s="9" t="s">
        <v>25</v>
      </c>
      <c r="C5" s="10">
        <f>'Contratos Tipo Contrato'!$A$7</f>
        <v>5</v>
      </c>
      <c r="D5" s="11">
        <f>'Contratos Tipo Contrato'!$L$7</f>
        <v>633118.46</v>
      </c>
    </row>
    <row r="6" spans="1:5" ht="15" customHeight="1" thickBot="1" x14ac:dyDescent="0.3">
      <c r="B6" s="9" t="s">
        <v>4</v>
      </c>
      <c r="C6" s="10">
        <f>'Contratos Tipo Contrato'!$A$18</f>
        <v>10</v>
      </c>
      <c r="D6" s="11">
        <f>'Contratos Tipo Contrato'!$L$18</f>
        <v>12435974.270000001</v>
      </c>
    </row>
    <row r="7" spans="1:5" ht="15" customHeight="1" thickBot="1" x14ac:dyDescent="0.3">
      <c r="B7" s="9" t="s">
        <v>6</v>
      </c>
      <c r="C7" s="10">
        <f>'Contratos Tipo Contrato'!$A$33</f>
        <v>14</v>
      </c>
      <c r="D7" s="11">
        <f>'Contratos Tipo Contrato'!$L$33</f>
        <v>575955.22</v>
      </c>
    </row>
    <row r="8" spans="1:5" ht="15" customHeight="1" thickBot="1" x14ac:dyDescent="0.3">
      <c r="B8" s="9" t="s">
        <v>2</v>
      </c>
      <c r="C8" s="10">
        <f>'Contratos Tipo Contrato'!$A$85</f>
        <v>51</v>
      </c>
      <c r="D8" s="11">
        <f>'Contratos Tipo Contrato'!$L$85</f>
        <v>13560170.9</v>
      </c>
    </row>
    <row r="9" spans="1:5" ht="15" customHeight="1" thickBot="1" x14ac:dyDescent="0.3">
      <c r="B9" s="9" t="s">
        <v>17</v>
      </c>
      <c r="C9" s="10">
        <f>'Contratos Tipo Contrato'!$A$101</f>
        <v>15</v>
      </c>
      <c r="D9" s="11">
        <f>'Contratos Tipo Contrato'!$L$101</f>
        <v>819166.75</v>
      </c>
    </row>
    <row r="10" spans="1:5" ht="15" customHeight="1" thickBot="1" x14ac:dyDescent="0.3">
      <c r="B10" s="12" t="s">
        <v>26</v>
      </c>
      <c r="C10" s="13">
        <f>SUM(C5:C9)</f>
        <v>95</v>
      </c>
      <c r="D10" s="14">
        <f>SUM(D5:D9)</f>
        <v>28024385.600000001</v>
      </c>
    </row>
    <row r="11" spans="1:5" ht="19.899999999999999" customHeight="1" thickTop="1" x14ac:dyDescent="0.25">
      <c r="A11" s="15" t="s">
        <v>27</v>
      </c>
    </row>
    <row r="12" spans="1:5" ht="18.75" x14ac:dyDescent="0.3">
      <c r="B12" s="232" t="s">
        <v>28</v>
      </c>
      <c r="C12" s="232"/>
      <c r="D12" s="232"/>
    </row>
    <row r="31" spans="2:4" ht="18.75" x14ac:dyDescent="0.3">
      <c r="B31" s="232" t="s">
        <v>29</v>
      </c>
      <c r="C31" s="232"/>
      <c r="D31" s="232"/>
    </row>
  </sheetData>
  <mergeCells count="3">
    <mergeCell ref="B2:D2"/>
    <mergeCell ref="B12:D12"/>
    <mergeCell ref="B31:D31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&amp;L&amp;G&amp;C
&amp;"-,Negrita"Contratos formalizados 2022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pane xSplit="2" ySplit="2" topLeftCell="C81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baseColWidth="10" defaultColWidth="8.85546875" defaultRowHeight="12" x14ac:dyDescent="0.2"/>
  <cols>
    <col min="1" max="1" width="8.85546875" style="36"/>
    <col min="2" max="2" width="11.42578125" style="1" customWidth="1"/>
    <col min="3" max="3" width="25.85546875" style="36" hidden="1" customWidth="1"/>
    <col min="4" max="4" width="9.7109375" style="1" customWidth="1"/>
    <col min="5" max="5" width="11.42578125" style="1" customWidth="1"/>
    <col min="6" max="6" width="10.7109375" style="1" customWidth="1"/>
    <col min="7" max="7" width="8.42578125" style="37" hidden="1" customWidth="1"/>
    <col min="8" max="8" width="15.5703125" style="36" hidden="1" customWidth="1"/>
    <col min="9" max="10" width="13.85546875" style="1" hidden="1" customWidth="1"/>
    <col min="11" max="11" width="14.140625" style="1" hidden="1" customWidth="1"/>
    <col min="12" max="12" width="14.140625" style="1" customWidth="1"/>
    <col min="13" max="13" width="8.85546875" style="36"/>
    <col min="14" max="14" width="10.7109375" style="36" customWidth="1"/>
    <col min="15" max="16" width="11.28515625" style="36" customWidth="1"/>
    <col min="17" max="17" width="9.28515625" style="36" bestFit="1" customWidth="1"/>
    <col min="18" max="22" width="8.85546875" style="36"/>
    <col min="23" max="23" width="9.28515625" style="36" bestFit="1" customWidth="1"/>
    <col min="24" max="16384" width="8.85546875" style="36"/>
  </cols>
  <sheetData>
    <row r="1" spans="1:24" ht="36.75" thickBot="1" x14ac:dyDescent="0.25">
      <c r="A1" s="1"/>
      <c r="B1" s="159" t="s">
        <v>16</v>
      </c>
      <c r="C1" s="160" t="s">
        <v>15</v>
      </c>
      <c r="D1" s="160" t="s">
        <v>14</v>
      </c>
      <c r="E1" s="160" t="s">
        <v>13</v>
      </c>
      <c r="F1" s="160" t="s">
        <v>12</v>
      </c>
      <c r="G1" s="160" t="s">
        <v>489</v>
      </c>
      <c r="H1" s="160" t="s">
        <v>488</v>
      </c>
      <c r="I1" s="161" t="s">
        <v>11</v>
      </c>
      <c r="J1" s="161" t="s">
        <v>10</v>
      </c>
      <c r="K1" s="160" t="s">
        <v>9</v>
      </c>
      <c r="L1" s="161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" customFormat="1" ht="73.5" thickTop="1" thickBot="1" x14ac:dyDescent="0.25">
      <c r="A2" s="36">
        <v>1</v>
      </c>
      <c r="B2" s="162" t="s">
        <v>365</v>
      </c>
      <c r="C2" s="163" t="s">
        <v>364</v>
      </c>
      <c r="D2" s="164" t="s">
        <v>214</v>
      </c>
      <c r="E2" s="164" t="s">
        <v>3</v>
      </c>
      <c r="F2" s="164" t="s">
        <v>0</v>
      </c>
      <c r="G2" s="165">
        <v>3</v>
      </c>
      <c r="H2" s="166" t="s">
        <v>363</v>
      </c>
      <c r="I2" s="167" t="s">
        <v>362</v>
      </c>
      <c r="J2" s="167" t="s">
        <v>361</v>
      </c>
      <c r="K2" s="167" t="s">
        <v>360</v>
      </c>
      <c r="L2" s="167">
        <v>58685</v>
      </c>
      <c r="M2" s="36"/>
      <c r="N2" s="72">
        <v>7280115.04</v>
      </c>
      <c r="O2" s="72">
        <v>1974710.08</v>
      </c>
      <c r="P2" s="72">
        <f>SUM(N2:O2)</f>
        <v>9254825.120000001</v>
      </c>
      <c r="Q2" s="36"/>
      <c r="R2" s="36"/>
      <c r="S2" s="36"/>
      <c r="T2" s="36"/>
      <c r="U2" s="36"/>
      <c r="V2" s="36"/>
      <c r="W2" s="36"/>
      <c r="X2" s="36"/>
    </row>
    <row r="3" spans="1:24" ht="72" x14ac:dyDescent="0.2">
      <c r="A3" s="36">
        <v>1</v>
      </c>
      <c r="B3" s="109" t="s">
        <v>216</v>
      </c>
      <c r="C3" s="108" t="s">
        <v>215</v>
      </c>
      <c r="D3" s="107" t="s">
        <v>214</v>
      </c>
      <c r="E3" s="107" t="s">
        <v>18</v>
      </c>
      <c r="F3" s="107" t="s">
        <v>0</v>
      </c>
      <c r="G3" s="106">
        <v>2</v>
      </c>
      <c r="H3" s="108" t="s">
        <v>213</v>
      </c>
      <c r="I3" s="107" t="s">
        <v>212</v>
      </c>
      <c r="J3" s="107" t="s">
        <v>211</v>
      </c>
      <c r="K3" s="168" t="s">
        <v>210</v>
      </c>
      <c r="L3" s="104">
        <v>29624.57</v>
      </c>
      <c r="N3" s="72">
        <v>7108.99</v>
      </c>
      <c r="O3" s="72">
        <v>7108.99</v>
      </c>
      <c r="P3" s="72">
        <f>SUM(N3:O3)</f>
        <v>14217.98</v>
      </c>
    </row>
    <row r="4" spans="1:24" ht="72" x14ac:dyDescent="0.2">
      <c r="A4" s="36">
        <v>1</v>
      </c>
      <c r="B4" s="71" t="s">
        <v>487</v>
      </c>
      <c r="C4" s="68" t="s">
        <v>486</v>
      </c>
      <c r="D4" s="70" t="s">
        <v>479</v>
      </c>
      <c r="E4" s="70" t="s">
        <v>1</v>
      </c>
      <c r="F4" s="70" t="s">
        <v>0</v>
      </c>
      <c r="G4" s="69">
        <v>2</v>
      </c>
      <c r="H4" s="86" t="s">
        <v>485</v>
      </c>
      <c r="I4" s="67" t="s">
        <v>484</v>
      </c>
      <c r="J4" s="67" t="s">
        <v>483</v>
      </c>
      <c r="K4" s="67" t="s">
        <v>482</v>
      </c>
      <c r="L4" s="67">
        <v>177716.32</v>
      </c>
    </row>
    <row r="5" spans="1:24" ht="240" x14ac:dyDescent="0.2">
      <c r="A5" s="36">
        <v>1</v>
      </c>
      <c r="B5" s="71" t="s">
        <v>481</v>
      </c>
      <c r="C5" s="103" t="s">
        <v>480</v>
      </c>
      <c r="D5" s="70" t="s">
        <v>479</v>
      </c>
      <c r="E5" s="70" t="s">
        <v>1</v>
      </c>
      <c r="F5" s="70" t="s">
        <v>0</v>
      </c>
      <c r="G5" s="69">
        <v>3</v>
      </c>
      <c r="H5" s="86" t="s">
        <v>478</v>
      </c>
      <c r="I5" s="70" t="s">
        <v>477</v>
      </c>
      <c r="J5" s="70" t="s">
        <v>476</v>
      </c>
      <c r="K5" s="70" t="s">
        <v>475</v>
      </c>
      <c r="L5" s="67">
        <v>363559.37</v>
      </c>
      <c r="N5" s="72">
        <v>21800.71</v>
      </c>
      <c r="O5" s="72">
        <v>7823.86</v>
      </c>
      <c r="P5" s="72">
        <f>SUM(N5:O5)</f>
        <v>29624.57</v>
      </c>
    </row>
    <row r="6" spans="1:24" ht="84.75" thickBot="1" x14ac:dyDescent="0.25">
      <c r="A6" s="36">
        <v>1</v>
      </c>
      <c r="B6" s="71" t="s">
        <v>134</v>
      </c>
      <c r="C6" s="68" t="s">
        <v>133</v>
      </c>
      <c r="D6" s="70" t="s">
        <v>132</v>
      </c>
      <c r="E6" s="70" t="s">
        <v>19</v>
      </c>
      <c r="F6" s="70" t="s">
        <v>5</v>
      </c>
      <c r="G6" s="69">
        <v>1</v>
      </c>
      <c r="H6" s="68" t="s">
        <v>131</v>
      </c>
      <c r="I6" s="67">
        <v>2920</v>
      </c>
      <c r="J6" s="67">
        <v>3533.2</v>
      </c>
      <c r="K6" s="67">
        <v>2920</v>
      </c>
      <c r="L6" s="61">
        <v>3533.2</v>
      </c>
    </row>
    <row r="7" spans="1:24" ht="13.5" thickTop="1" thickBot="1" x14ac:dyDescent="0.25">
      <c r="A7" s="38">
        <f>SUM(A2:A6)</f>
        <v>5</v>
      </c>
      <c r="B7" s="169"/>
      <c r="C7" s="170"/>
      <c r="D7" s="171"/>
      <c r="E7" s="171"/>
      <c r="F7" s="171"/>
      <c r="G7" s="172"/>
      <c r="H7" s="170"/>
      <c r="I7" s="173"/>
      <c r="J7" s="173"/>
      <c r="K7" s="173"/>
      <c r="L7" s="174">
        <f>SUM(L2:L6)</f>
        <v>633118.46</v>
      </c>
    </row>
    <row r="8" spans="1:24" ht="40.5" customHeight="1" thickTop="1" thickBot="1" x14ac:dyDescent="0.25">
      <c r="A8" s="36">
        <v>1</v>
      </c>
      <c r="B8" s="65" t="s">
        <v>474</v>
      </c>
      <c r="C8" s="62" t="s">
        <v>473</v>
      </c>
      <c r="D8" s="64" t="s">
        <v>4</v>
      </c>
      <c r="E8" s="64" t="s">
        <v>1</v>
      </c>
      <c r="F8" s="64" t="s">
        <v>0</v>
      </c>
      <c r="G8" s="82">
        <v>5</v>
      </c>
      <c r="H8" s="62" t="s">
        <v>472</v>
      </c>
      <c r="I8" s="61">
        <v>2414875.94</v>
      </c>
      <c r="J8" s="61">
        <v>2921999.89</v>
      </c>
      <c r="K8" s="61">
        <v>2122434.46</v>
      </c>
      <c r="L8" s="61">
        <v>2568145.7000000002</v>
      </c>
    </row>
    <row r="9" spans="1:24" ht="34.5" customHeight="1" thickTop="1" x14ac:dyDescent="0.2">
      <c r="A9" s="36">
        <v>1</v>
      </c>
      <c r="B9" s="92" t="s">
        <v>471</v>
      </c>
      <c r="C9" s="91" t="s">
        <v>470</v>
      </c>
      <c r="D9" s="90" t="s">
        <v>4</v>
      </c>
      <c r="E9" s="90" t="s">
        <v>1</v>
      </c>
      <c r="F9" s="90" t="s">
        <v>0</v>
      </c>
      <c r="G9" s="89">
        <v>42</v>
      </c>
      <c r="H9" s="91" t="s">
        <v>469</v>
      </c>
      <c r="I9" s="87">
        <v>3142087.17</v>
      </c>
      <c r="J9" s="87">
        <v>3801925.48</v>
      </c>
      <c r="K9" s="99">
        <v>2135676.65</v>
      </c>
      <c r="L9" s="87">
        <v>2584168.75</v>
      </c>
      <c r="N9" s="72">
        <v>16335</v>
      </c>
      <c r="O9" s="72">
        <v>84070.41</v>
      </c>
      <c r="P9" s="72">
        <v>18470.400000000001</v>
      </c>
      <c r="Q9" s="72">
        <v>20936.03</v>
      </c>
      <c r="R9" s="72">
        <v>61971.93</v>
      </c>
      <c r="S9" s="72">
        <v>57255.99</v>
      </c>
      <c r="T9" s="72">
        <v>14934.39</v>
      </c>
      <c r="U9" s="72">
        <v>37892.36</v>
      </c>
      <c r="V9" s="72">
        <v>51692.86</v>
      </c>
      <c r="W9" s="72">
        <f>SUM(N9:V9)</f>
        <v>363559.36999999994</v>
      </c>
    </row>
    <row r="10" spans="1:24" ht="48" x14ac:dyDescent="0.2">
      <c r="A10" s="36">
        <v>1</v>
      </c>
      <c r="B10" s="71" t="s">
        <v>359</v>
      </c>
      <c r="C10" s="68" t="s">
        <v>358</v>
      </c>
      <c r="D10" s="70" t="s">
        <v>4</v>
      </c>
      <c r="E10" s="70" t="s">
        <v>3</v>
      </c>
      <c r="F10" s="70" t="s">
        <v>0</v>
      </c>
      <c r="G10" s="69">
        <v>5</v>
      </c>
      <c r="H10" s="86" t="s">
        <v>357</v>
      </c>
      <c r="I10" s="67">
        <v>1021548.15</v>
      </c>
      <c r="J10" s="67">
        <v>1236073.26</v>
      </c>
      <c r="K10" s="67">
        <v>923555.77</v>
      </c>
      <c r="L10" s="67">
        <v>1117502.48</v>
      </c>
    </row>
    <row r="11" spans="1:24" ht="48" x14ac:dyDescent="0.2">
      <c r="A11" s="36">
        <v>1</v>
      </c>
      <c r="B11" s="71" t="s">
        <v>356</v>
      </c>
      <c r="C11" s="68" t="s">
        <v>355</v>
      </c>
      <c r="D11" s="70" t="s">
        <v>4</v>
      </c>
      <c r="E11" s="70" t="s">
        <v>3</v>
      </c>
      <c r="F11" s="70" t="s">
        <v>0</v>
      </c>
      <c r="G11" s="69">
        <v>20</v>
      </c>
      <c r="H11" s="68" t="s">
        <v>354</v>
      </c>
      <c r="I11" s="67">
        <v>1580993.79</v>
      </c>
      <c r="J11" s="67">
        <v>1913002.49</v>
      </c>
      <c r="K11" s="67">
        <v>1081348.31</v>
      </c>
      <c r="L11" s="67">
        <v>1308431.46</v>
      </c>
    </row>
    <row r="12" spans="1:24" ht="48" x14ac:dyDescent="0.2">
      <c r="A12" s="36">
        <v>1</v>
      </c>
      <c r="B12" s="71" t="s">
        <v>353</v>
      </c>
      <c r="C12" s="68" t="s">
        <v>352</v>
      </c>
      <c r="D12" s="70" t="s">
        <v>4</v>
      </c>
      <c r="E12" s="70" t="s">
        <v>3</v>
      </c>
      <c r="F12" s="70" t="s">
        <v>0</v>
      </c>
      <c r="G12" s="84">
        <v>18</v>
      </c>
      <c r="H12" s="68" t="s">
        <v>351</v>
      </c>
      <c r="I12" s="67">
        <v>713942.95</v>
      </c>
      <c r="J12" s="67">
        <v>863870.97</v>
      </c>
      <c r="K12" s="67">
        <v>594241.44999999995</v>
      </c>
      <c r="L12" s="67">
        <v>719032.15</v>
      </c>
      <c r="N12" s="72">
        <v>397119.56</v>
      </c>
      <c r="O12" s="72">
        <v>48488.18</v>
      </c>
      <c r="P12" s="72">
        <f>SUM(N12:O12)</f>
        <v>445607.74</v>
      </c>
    </row>
    <row r="13" spans="1:24" ht="33" customHeight="1" x14ac:dyDescent="0.2">
      <c r="A13" s="36">
        <v>1</v>
      </c>
      <c r="B13" s="71" t="s">
        <v>350</v>
      </c>
      <c r="C13" s="68" t="s">
        <v>349</v>
      </c>
      <c r="D13" s="70" t="s">
        <v>4</v>
      </c>
      <c r="E13" s="70" t="s">
        <v>3</v>
      </c>
      <c r="F13" s="70" t="s">
        <v>0</v>
      </c>
      <c r="G13" s="69">
        <v>20</v>
      </c>
      <c r="H13" s="68" t="s">
        <v>348</v>
      </c>
      <c r="I13" s="67">
        <v>654323.5</v>
      </c>
      <c r="J13" s="67">
        <v>791731.44</v>
      </c>
      <c r="K13" s="67">
        <v>490743.32</v>
      </c>
      <c r="L13" s="67">
        <v>593799.42000000004</v>
      </c>
    </row>
    <row r="14" spans="1:24" ht="48" x14ac:dyDescent="0.2">
      <c r="A14" s="36">
        <v>1</v>
      </c>
      <c r="B14" s="71" t="s">
        <v>347</v>
      </c>
      <c r="C14" s="68" t="s">
        <v>346</v>
      </c>
      <c r="D14" s="70" t="s">
        <v>4</v>
      </c>
      <c r="E14" s="70" t="s">
        <v>3</v>
      </c>
      <c r="F14" s="70" t="s">
        <v>0</v>
      </c>
      <c r="G14" s="69">
        <v>26</v>
      </c>
      <c r="H14" s="68" t="s">
        <v>345</v>
      </c>
      <c r="I14" s="67">
        <v>1015314.03</v>
      </c>
      <c r="J14" s="67">
        <v>1228529.98</v>
      </c>
      <c r="K14" s="67">
        <v>774380.01</v>
      </c>
      <c r="L14" s="67">
        <v>936999.81</v>
      </c>
      <c r="N14" s="72">
        <v>26074.39</v>
      </c>
      <c r="O14" s="72">
        <v>44363.17</v>
      </c>
      <c r="P14" s="72">
        <f>SUM(N14:O14)</f>
        <v>70437.56</v>
      </c>
    </row>
    <row r="15" spans="1:24" ht="36" x14ac:dyDescent="0.2">
      <c r="A15" s="36">
        <v>1</v>
      </c>
      <c r="B15" s="71" t="s">
        <v>344</v>
      </c>
      <c r="C15" s="68" t="s">
        <v>343</v>
      </c>
      <c r="D15" s="70" t="s">
        <v>4</v>
      </c>
      <c r="E15" s="70" t="s">
        <v>3</v>
      </c>
      <c r="F15" s="70" t="s">
        <v>0</v>
      </c>
      <c r="G15" s="69">
        <v>6</v>
      </c>
      <c r="H15" s="68" t="s">
        <v>342</v>
      </c>
      <c r="I15" s="67">
        <v>803104.16</v>
      </c>
      <c r="J15" s="67">
        <v>971756.03</v>
      </c>
      <c r="K15" s="67">
        <v>535349.23</v>
      </c>
      <c r="L15" s="67">
        <v>647772.56999999995</v>
      </c>
    </row>
    <row r="16" spans="1:24" ht="36" x14ac:dyDescent="0.2">
      <c r="A16" s="36">
        <v>1</v>
      </c>
      <c r="B16" s="71" t="s">
        <v>341</v>
      </c>
      <c r="C16" s="68" t="s">
        <v>340</v>
      </c>
      <c r="D16" s="70" t="s">
        <v>4</v>
      </c>
      <c r="E16" s="70" t="s">
        <v>3</v>
      </c>
      <c r="F16" s="70" t="s">
        <v>0</v>
      </c>
      <c r="G16" s="69">
        <v>32</v>
      </c>
      <c r="H16" s="68" t="s">
        <v>339</v>
      </c>
      <c r="I16" s="67">
        <v>1578861.18</v>
      </c>
      <c r="J16" s="67">
        <v>1910422.03</v>
      </c>
      <c r="K16" s="67">
        <v>1181935.48</v>
      </c>
      <c r="L16" s="67">
        <v>1430141.93</v>
      </c>
    </row>
    <row r="17" spans="1:17" ht="48" x14ac:dyDescent="0.2">
      <c r="A17" s="36">
        <v>1</v>
      </c>
      <c r="B17" s="71" t="s">
        <v>338</v>
      </c>
      <c r="C17" s="68" t="s">
        <v>337</v>
      </c>
      <c r="D17" s="70" t="s">
        <v>4</v>
      </c>
      <c r="E17" s="70" t="s">
        <v>3</v>
      </c>
      <c r="F17" s="70" t="s">
        <v>0</v>
      </c>
      <c r="G17" s="69">
        <v>8</v>
      </c>
      <c r="H17" s="68" t="s">
        <v>336</v>
      </c>
      <c r="I17" s="67">
        <v>587975.16</v>
      </c>
      <c r="J17" s="67">
        <v>711449.94</v>
      </c>
      <c r="K17" s="67">
        <v>438000</v>
      </c>
      <c r="L17" s="67">
        <v>529980</v>
      </c>
    </row>
    <row r="18" spans="1:17" x14ac:dyDescent="0.2">
      <c r="A18" s="38">
        <f>SUM(A8:A17)</f>
        <v>10</v>
      </c>
      <c r="B18" s="169"/>
      <c r="C18" s="170"/>
      <c r="D18" s="171"/>
      <c r="E18" s="171"/>
      <c r="F18" s="171"/>
      <c r="G18" s="172"/>
      <c r="H18" s="170"/>
      <c r="I18" s="173"/>
      <c r="J18" s="173"/>
      <c r="K18" s="173"/>
      <c r="L18" s="93">
        <f>SUM(L8:L17)</f>
        <v>12435974.270000001</v>
      </c>
    </row>
    <row r="19" spans="1:17" ht="84.75" thickBot="1" x14ac:dyDescent="0.25">
      <c r="A19" s="36">
        <v>1</v>
      </c>
      <c r="B19" s="65" t="s">
        <v>335</v>
      </c>
      <c r="C19" s="62" t="s">
        <v>20</v>
      </c>
      <c r="D19" s="64" t="s">
        <v>6</v>
      </c>
      <c r="E19" s="64" t="s">
        <v>3</v>
      </c>
      <c r="F19" s="64" t="s">
        <v>0</v>
      </c>
      <c r="G19" s="82">
        <v>2</v>
      </c>
      <c r="H19" s="62" t="s">
        <v>334</v>
      </c>
      <c r="I19" s="64" t="s">
        <v>333</v>
      </c>
      <c r="J19" s="64" t="s">
        <v>21</v>
      </c>
      <c r="K19" s="175" t="s">
        <v>332</v>
      </c>
      <c r="L19" s="61">
        <v>48711.62</v>
      </c>
    </row>
    <row r="20" spans="1:17" ht="43.15" customHeight="1" thickTop="1" x14ac:dyDescent="0.2">
      <c r="A20" s="36">
        <v>1</v>
      </c>
      <c r="B20" s="92" t="s">
        <v>331</v>
      </c>
      <c r="C20" s="91" t="s">
        <v>330</v>
      </c>
      <c r="D20" s="90" t="s">
        <v>6</v>
      </c>
      <c r="E20" s="90" t="s">
        <v>3</v>
      </c>
      <c r="F20" s="90" t="s">
        <v>0</v>
      </c>
      <c r="G20" s="89">
        <v>1</v>
      </c>
      <c r="H20" s="91" t="s">
        <v>329</v>
      </c>
      <c r="I20" s="90" t="s">
        <v>328</v>
      </c>
      <c r="J20" s="90" t="s">
        <v>327</v>
      </c>
      <c r="K20" s="99" t="s">
        <v>326</v>
      </c>
      <c r="L20" s="67">
        <v>58951.199999999997</v>
      </c>
    </row>
    <row r="21" spans="1:17" ht="46.9" customHeight="1" x14ac:dyDescent="0.2">
      <c r="A21" s="36">
        <v>1</v>
      </c>
      <c r="B21" s="71" t="s">
        <v>130</v>
      </c>
      <c r="C21" s="68" t="s">
        <v>127</v>
      </c>
      <c r="D21" s="70" t="s">
        <v>6</v>
      </c>
      <c r="E21" s="70" t="s">
        <v>19</v>
      </c>
      <c r="F21" s="70" t="s">
        <v>5</v>
      </c>
      <c r="G21" s="84">
        <v>1</v>
      </c>
      <c r="H21" s="68" t="s">
        <v>129</v>
      </c>
      <c r="I21" s="67">
        <v>41640</v>
      </c>
      <c r="J21" s="66">
        <v>50384.4</v>
      </c>
      <c r="K21" s="67">
        <v>41640</v>
      </c>
      <c r="L21" s="67">
        <v>50384.4</v>
      </c>
    </row>
    <row r="22" spans="1:17" ht="29.65" customHeight="1" x14ac:dyDescent="0.2">
      <c r="A22" s="36">
        <v>1</v>
      </c>
      <c r="B22" s="71" t="s">
        <v>128</v>
      </c>
      <c r="C22" s="68" t="s">
        <v>127</v>
      </c>
      <c r="D22" s="70" t="s">
        <v>6</v>
      </c>
      <c r="E22" s="70" t="s">
        <v>19</v>
      </c>
      <c r="F22" s="70" t="s">
        <v>5</v>
      </c>
      <c r="G22" s="69">
        <v>1</v>
      </c>
      <c r="H22" s="68" t="s">
        <v>126</v>
      </c>
      <c r="I22" s="67">
        <v>58250</v>
      </c>
      <c r="J22" s="67">
        <v>70482.5</v>
      </c>
      <c r="K22" s="67">
        <v>58250</v>
      </c>
      <c r="L22" s="67">
        <v>70482.5</v>
      </c>
      <c r="N22" s="75">
        <v>269346</v>
      </c>
      <c r="O22" s="75">
        <v>9680</v>
      </c>
      <c r="P22" s="72">
        <v>31614</v>
      </c>
      <c r="Q22" s="72">
        <f>SUM(N22:P22)</f>
        <v>310640</v>
      </c>
    </row>
    <row r="23" spans="1:17" ht="28.5" customHeight="1" x14ac:dyDescent="0.2">
      <c r="A23" s="36">
        <v>1</v>
      </c>
      <c r="B23" s="71" t="s">
        <v>125</v>
      </c>
      <c r="C23" s="68" t="s">
        <v>124</v>
      </c>
      <c r="D23" s="70" t="s">
        <v>6</v>
      </c>
      <c r="E23" s="70" t="s">
        <v>19</v>
      </c>
      <c r="F23" s="70" t="s">
        <v>5</v>
      </c>
      <c r="G23" s="69">
        <v>1</v>
      </c>
      <c r="H23" s="68" t="s">
        <v>123</v>
      </c>
      <c r="I23" s="67">
        <v>20750</v>
      </c>
      <c r="J23" s="67">
        <v>25107.5</v>
      </c>
      <c r="K23" s="67">
        <v>20750</v>
      </c>
      <c r="L23" s="67">
        <v>25107.5</v>
      </c>
    </row>
    <row r="24" spans="1:17" ht="29.65" customHeight="1" x14ac:dyDescent="0.2">
      <c r="A24" s="36">
        <v>1</v>
      </c>
      <c r="B24" s="71" t="s">
        <v>122</v>
      </c>
      <c r="C24" s="68" t="s">
        <v>121</v>
      </c>
      <c r="D24" s="70" t="s">
        <v>6</v>
      </c>
      <c r="E24" s="70" t="s">
        <v>19</v>
      </c>
      <c r="F24" s="70" t="s">
        <v>5</v>
      </c>
      <c r="G24" s="69">
        <v>1</v>
      </c>
      <c r="H24" s="68" t="s">
        <v>120</v>
      </c>
      <c r="I24" s="67">
        <v>30180</v>
      </c>
      <c r="J24" s="67">
        <v>36517.800000000003</v>
      </c>
      <c r="K24" s="67">
        <v>30180</v>
      </c>
      <c r="L24" s="67">
        <v>36517.800000000003</v>
      </c>
    </row>
    <row r="25" spans="1:17" ht="31.5" customHeight="1" x14ac:dyDescent="0.2">
      <c r="A25" s="36">
        <v>1</v>
      </c>
      <c r="B25" s="71" t="s">
        <v>119</v>
      </c>
      <c r="C25" s="68" t="s">
        <v>118</v>
      </c>
      <c r="D25" s="70" t="s">
        <v>6</v>
      </c>
      <c r="E25" s="70" t="s">
        <v>19</v>
      </c>
      <c r="F25" s="70" t="s">
        <v>5</v>
      </c>
      <c r="G25" s="69">
        <v>1</v>
      </c>
      <c r="H25" s="68" t="s">
        <v>117</v>
      </c>
      <c r="I25" s="67">
        <v>60500</v>
      </c>
      <c r="J25" s="74">
        <v>73205</v>
      </c>
      <c r="K25" s="67">
        <v>60500</v>
      </c>
      <c r="L25" s="67">
        <v>73205</v>
      </c>
      <c r="N25" s="72">
        <v>6400</v>
      </c>
      <c r="O25" s="72">
        <v>7700</v>
      </c>
      <c r="P25" s="72">
        <v>14400</v>
      </c>
      <c r="Q25" s="72">
        <f>SUM(N25:P25)</f>
        <v>28500</v>
      </c>
    </row>
    <row r="26" spans="1:17" ht="28.5" customHeight="1" x14ac:dyDescent="0.2">
      <c r="A26" s="36">
        <v>1</v>
      </c>
      <c r="B26" s="71" t="s">
        <v>116</v>
      </c>
      <c r="C26" s="68" t="s">
        <v>115</v>
      </c>
      <c r="D26" s="70" t="s">
        <v>6</v>
      </c>
      <c r="E26" s="70" t="s">
        <v>19</v>
      </c>
      <c r="F26" s="70" t="s">
        <v>5</v>
      </c>
      <c r="G26" s="69">
        <v>1</v>
      </c>
      <c r="H26" s="68" t="s">
        <v>114</v>
      </c>
      <c r="I26" s="67">
        <v>53150</v>
      </c>
      <c r="J26" s="74">
        <v>64311.5</v>
      </c>
      <c r="K26" s="67">
        <v>53150</v>
      </c>
      <c r="L26" s="67">
        <v>64311.5</v>
      </c>
    </row>
    <row r="27" spans="1:17" ht="25.5" customHeight="1" thickBot="1" x14ac:dyDescent="0.25">
      <c r="A27" s="39">
        <v>1</v>
      </c>
      <c r="B27" s="219" t="s">
        <v>66</v>
      </c>
      <c r="C27" s="220" t="s">
        <v>65</v>
      </c>
      <c r="D27" s="221" t="s">
        <v>6</v>
      </c>
      <c r="E27" s="221" t="s">
        <v>18</v>
      </c>
      <c r="F27" s="221" t="s">
        <v>0</v>
      </c>
      <c r="G27" s="222">
        <v>2</v>
      </c>
      <c r="H27" s="220" t="s">
        <v>64</v>
      </c>
      <c r="I27" s="223">
        <v>4500</v>
      </c>
      <c r="J27" s="223" t="s">
        <v>63</v>
      </c>
      <c r="K27" s="224">
        <v>4109.7</v>
      </c>
      <c r="L27" s="224">
        <v>4109.7</v>
      </c>
    </row>
    <row r="28" spans="1:17" ht="36.75" thickTop="1" x14ac:dyDescent="0.2">
      <c r="A28" s="39">
        <v>1</v>
      </c>
      <c r="B28" s="225" t="s">
        <v>53</v>
      </c>
      <c r="C28" s="226" t="s">
        <v>52</v>
      </c>
      <c r="D28" s="227" t="s">
        <v>6</v>
      </c>
      <c r="E28" s="227" t="s">
        <v>19</v>
      </c>
      <c r="F28" s="227" t="s">
        <v>5</v>
      </c>
      <c r="G28" s="228">
        <v>1</v>
      </c>
      <c r="H28" s="229" t="s">
        <v>51</v>
      </c>
      <c r="I28" s="230">
        <v>30000</v>
      </c>
      <c r="J28" s="230">
        <v>36000</v>
      </c>
      <c r="K28" s="230">
        <v>30000</v>
      </c>
      <c r="L28" s="215">
        <v>36000</v>
      </c>
    </row>
    <row r="29" spans="1:17" ht="60" x14ac:dyDescent="0.2">
      <c r="A29" s="39">
        <v>1</v>
      </c>
      <c r="B29" s="210" t="s">
        <v>50</v>
      </c>
      <c r="C29" s="211" t="s">
        <v>49</v>
      </c>
      <c r="D29" s="212" t="s">
        <v>6</v>
      </c>
      <c r="E29" s="212" t="s">
        <v>19</v>
      </c>
      <c r="F29" s="212" t="s">
        <v>5</v>
      </c>
      <c r="G29" s="213">
        <v>1</v>
      </c>
      <c r="H29" s="211" t="s">
        <v>48</v>
      </c>
      <c r="I29" s="215">
        <v>18000</v>
      </c>
      <c r="J29" s="215">
        <v>21780</v>
      </c>
      <c r="K29" s="215">
        <v>18000</v>
      </c>
      <c r="L29" s="215">
        <v>21780</v>
      </c>
    </row>
    <row r="30" spans="1:17" ht="36" x14ac:dyDescent="0.2">
      <c r="A30" s="39">
        <v>1</v>
      </c>
      <c r="B30" s="210" t="s">
        <v>47</v>
      </c>
      <c r="C30" s="211" t="s">
        <v>46</v>
      </c>
      <c r="D30" s="212" t="s">
        <v>6</v>
      </c>
      <c r="E30" s="212" t="s">
        <v>19</v>
      </c>
      <c r="F30" s="212" t="s">
        <v>5</v>
      </c>
      <c r="G30" s="213">
        <v>1</v>
      </c>
      <c r="H30" s="211" t="s">
        <v>45</v>
      </c>
      <c r="I30" s="215">
        <v>19000</v>
      </c>
      <c r="J30" s="231">
        <v>22990</v>
      </c>
      <c r="K30" s="215">
        <v>19000</v>
      </c>
      <c r="L30" s="215">
        <v>22990</v>
      </c>
    </row>
    <row r="31" spans="1:17" ht="36" x14ac:dyDescent="0.2">
      <c r="A31" s="39">
        <v>1</v>
      </c>
      <c r="B31" s="210" t="s">
        <v>44</v>
      </c>
      <c r="C31" s="211" t="s">
        <v>43</v>
      </c>
      <c r="D31" s="212" t="s">
        <v>6</v>
      </c>
      <c r="E31" s="212" t="s">
        <v>19</v>
      </c>
      <c r="F31" s="212" t="s">
        <v>5</v>
      </c>
      <c r="G31" s="213">
        <v>1</v>
      </c>
      <c r="H31" s="211" t="s">
        <v>42</v>
      </c>
      <c r="I31" s="215">
        <v>31600</v>
      </c>
      <c r="J31" s="231">
        <v>38236</v>
      </c>
      <c r="K31" s="215">
        <v>31600</v>
      </c>
      <c r="L31" s="215">
        <v>38236</v>
      </c>
    </row>
    <row r="32" spans="1:17" ht="36" x14ac:dyDescent="0.2">
      <c r="A32" s="39">
        <v>1</v>
      </c>
      <c r="B32" s="210" t="s">
        <v>41</v>
      </c>
      <c r="C32" s="211" t="s">
        <v>40</v>
      </c>
      <c r="D32" s="212" t="s">
        <v>6</v>
      </c>
      <c r="E32" s="212" t="s">
        <v>19</v>
      </c>
      <c r="F32" s="212" t="s">
        <v>5</v>
      </c>
      <c r="G32" s="213">
        <v>1</v>
      </c>
      <c r="H32" s="211" t="s">
        <v>39</v>
      </c>
      <c r="I32" s="215">
        <v>20800</v>
      </c>
      <c r="J32" s="231">
        <v>25168</v>
      </c>
      <c r="K32" s="215">
        <v>20800</v>
      </c>
      <c r="L32" s="215">
        <v>25168</v>
      </c>
    </row>
    <row r="33" spans="1:16" x14ac:dyDescent="0.2">
      <c r="A33" s="44">
        <f>SUM(A19:A32)</f>
        <v>14</v>
      </c>
      <c r="B33" s="216"/>
      <c r="C33" s="217"/>
      <c r="D33" s="218"/>
      <c r="E33" s="218"/>
      <c r="F33" s="218"/>
      <c r="G33" s="178"/>
      <c r="H33" s="177"/>
      <c r="I33" s="176"/>
      <c r="J33" s="179"/>
      <c r="K33" s="176"/>
      <c r="L33" s="180">
        <f>SUM(L19:L32)</f>
        <v>575955.22</v>
      </c>
    </row>
    <row r="34" spans="1:16" ht="72" x14ac:dyDescent="0.2">
      <c r="A34" s="36">
        <v>1</v>
      </c>
      <c r="B34" s="71" t="s">
        <v>468</v>
      </c>
      <c r="C34" s="68" t="s">
        <v>467</v>
      </c>
      <c r="D34" s="70" t="s">
        <v>2</v>
      </c>
      <c r="E34" s="70" t="s">
        <v>1</v>
      </c>
      <c r="F34" s="70" t="s">
        <v>0</v>
      </c>
      <c r="G34" s="69">
        <v>7</v>
      </c>
      <c r="H34" s="86" t="s">
        <v>466</v>
      </c>
      <c r="I34" s="70" t="s">
        <v>465</v>
      </c>
      <c r="J34" s="70" t="s">
        <v>464</v>
      </c>
      <c r="K34" s="70" t="s">
        <v>463</v>
      </c>
      <c r="L34" s="67">
        <v>9254825.1199999992</v>
      </c>
    </row>
    <row r="35" spans="1:16" ht="88.15" customHeight="1" x14ac:dyDescent="0.2">
      <c r="A35" s="36">
        <v>1</v>
      </c>
      <c r="B35" s="71" t="s">
        <v>462</v>
      </c>
      <c r="C35" s="68" t="s">
        <v>461</v>
      </c>
      <c r="D35" s="70" t="s">
        <v>2</v>
      </c>
      <c r="E35" s="70" t="s">
        <v>1</v>
      </c>
      <c r="F35" s="70" t="s">
        <v>0</v>
      </c>
      <c r="G35" s="69">
        <v>8</v>
      </c>
      <c r="H35" s="86" t="s">
        <v>460</v>
      </c>
      <c r="I35" s="67">
        <v>233143.33</v>
      </c>
      <c r="J35" s="67">
        <v>256457.66</v>
      </c>
      <c r="K35" s="67" t="s">
        <v>459</v>
      </c>
      <c r="L35" s="67">
        <v>204386.52</v>
      </c>
    </row>
    <row r="36" spans="1:16" ht="49.5" customHeight="1" x14ac:dyDescent="0.2">
      <c r="A36" s="36">
        <v>1</v>
      </c>
      <c r="B36" s="71" t="s">
        <v>458</v>
      </c>
      <c r="C36" s="68" t="s">
        <v>457</v>
      </c>
      <c r="D36" s="70" t="s">
        <v>2</v>
      </c>
      <c r="E36" s="70" t="s">
        <v>1</v>
      </c>
      <c r="F36" s="70" t="s">
        <v>0</v>
      </c>
      <c r="G36" s="69">
        <v>5</v>
      </c>
      <c r="H36" s="86" t="s">
        <v>456</v>
      </c>
      <c r="I36" s="67" t="s">
        <v>455</v>
      </c>
      <c r="J36" s="67" t="s">
        <v>454</v>
      </c>
      <c r="K36" s="67" t="s">
        <v>453</v>
      </c>
      <c r="L36" s="67">
        <v>263775.24</v>
      </c>
    </row>
    <row r="37" spans="1:16" ht="49.15" customHeight="1" x14ac:dyDescent="0.2">
      <c r="A37" s="36">
        <v>1</v>
      </c>
      <c r="B37" s="71" t="s">
        <v>452</v>
      </c>
      <c r="C37" s="68" t="s">
        <v>451</v>
      </c>
      <c r="D37" s="70" t="s">
        <v>2</v>
      </c>
      <c r="E37" s="70" t="s">
        <v>1</v>
      </c>
      <c r="F37" s="70" t="s">
        <v>0</v>
      </c>
      <c r="G37" s="69">
        <v>8</v>
      </c>
      <c r="H37" s="86" t="s">
        <v>450</v>
      </c>
      <c r="I37" s="70" t="s">
        <v>449</v>
      </c>
      <c r="J37" s="70" t="s">
        <v>448</v>
      </c>
      <c r="K37" s="70" t="s">
        <v>447</v>
      </c>
      <c r="L37" s="67">
        <v>445607.74</v>
      </c>
    </row>
    <row r="38" spans="1:16" ht="84" x14ac:dyDescent="0.2">
      <c r="A38" s="36">
        <v>1</v>
      </c>
      <c r="B38" s="71" t="s">
        <v>446</v>
      </c>
      <c r="C38" s="68" t="s">
        <v>445</v>
      </c>
      <c r="D38" s="70" t="s">
        <v>2</v>
      </c>
      <c r="E38" s="70" t="s">
        <v>1</v>
      </c>
      <c r="F38" s="70" t="s">
        <v>0</v>
      </c>
      <c r="G38" s="69">
        <v>5</v>
      </c>
      <c r="H38" s="86" t="s">
        <v>444</v>
      </c>
      <c r="I38" s="67" t="s">
        <v>443</v>
      </c>
      <c r="J38" s="67" t="s">
        <v>442</v>
      </c>
      <c r="K38" s="70" t="s">
        <v>441</v>
      </c>
      <c r="L38" s="67">
        <v>96803.32</v>
      </c>
    </row>
    <row r="39" spans="1:16" ht="96" x14ac:dyDescent="0.2">
      <c r="A39" s="36">
        <v>1</v>
      </c>
      <c r="B39" s="71" t="s">
        <v>440</v>
      </c>
      <c r="C39" s="68" t="s">
        <v>7</v>
      </c>
      <c r="D39" s="70" t="s">
        <v>2</v>
      </c>
      <c r="E39" s="70" t="s">
        <v>1</v>
      </c>
      <c r="F39" s="70" t="s">
        <v>0</v>
      </c>
      <c r="G39" s="69">
        <v>3</v>
      </c>
      <c r="H39" s="86" t="s">
        <v>439</v>
      </c>
      <c r="I39" s="70" t="s">
        <v>438</v>
      </c>
      <c r="J39" s="70" t="s">
        <v>437</v>
      </c>
      <c r="K39" s="70" t="s">
        <v>436</v>
      </c>
      <c r="L39" s="67">
        <v>70437.56</v>
      </c>
    </row>
    <row r="40" spans="1:16" ht="156" x14ac:dyDescent="0.2">
      <c r="A40" s="36">
        <v>1</v>
      </c>
      <c r="B40" s="71" t="s">
        <v>435</v>
      </c>
      <c r="C40" s="68" t="s">
        <v>434</v>
      </c>
      <c r="D40" s="70" t="s">
        <v>2</v>
      </c>
      <c r="E40" s="70" t="s">
        <v>1</v>
      </c>
      <c r="F40" s="70" t="s">
        <v>0</v>
      </c>
      <c r="G40" s="69">
        <v>28</v>
      </c>
      <c r="H40" s="86" t="s">
        <v>433</v>
      </c>
      <c r="I40" s="70" t="s">
        <v>432</v>
      </c>
      <c r="J40" s="70" t="s">
        <v>431</v>
      </c>
      <c r="K40" s="70" t="s">
        <v>430</v>
      </c>
      <c r="L40" s="67">
        <v>1071428.57</v>
      </c>
    </row>
    <row r="41" spans="1:16" ht="72" x14ac:dyDescent="0.2">
      <c r="A41" s="36">
        <v>1</v>
      </c>
      <c r="B41" s="71" t="s">
        <v>429</v>
      </c>
      <c r="C41" s="68" t="s">
        <v>428</v>
      </c>
      <c r="D41" s="70" t="s">
        <v>2</v>
      </c>
      <c r="E41" s="70" t="s">
        <v>1</v>
      </c>
      <c r="F41" s="70" t="s">
        <v>0</v>
      </c>
      <c r="G41" s="69">
        <v>2</v>
      </c>
      <c r="H41" s="86" t="s">
        <v>427</v>
      </c>
      <c r="I41" s="67" t="s">
        <v>426</v>
      </c>
      <c r="J41" s="70" t="s">
        <v>425</v>
      </c>
      <c r="K41" s="67" t="s">
        <v>424</v>
      </c>
      <c r="L41" s="67">
        <v>99250</v>
      </c>
    </row>
    <row r="42" spans="1:16" ht="25.9" customHeight="1" x14ac:dyDescent="0.2">
      <c r="A42" s="36">
        <v>1</v>
      </c>
      <c r="B42" s="71" t="s">
        <v>423</v>
      </c>
      <c r="C42" s="68" t="s">
        <v>422</v>
      </c>
      <c r="D42" s="70" t="s">
        <v>2</v>
      </c>
      <c r="E42" s="70" t="s">
        <v>1</v>
      </c>
      <c r="F42" s="70" t="s">
        <v>0</v>
      </c>
      <c r="G42" s="84">
        <v>5</v>
      </c>
      <c r="H42" s="68" t="s">
        <v>421</v>
      </c>
      <c r="I42" s="70" t="s">
        <v>420</v>
      </c>
      <c r="J42" s="70" t="s">
        <v>419</v>
      </c>
      <c r="K42" s="70" t="s">
        <v>418</v>
      </c>
      <c r="L42" s="67">
        <v>24998.59</v>
      </c>
    </row>
    <row r="43" spans="1:16" ht="72" x14ac:dyDescent="0.2">
      <c r="A43" s="36">
        <v>1</v>
      </c>
      <c r="B43" s="71" t="s">
        <v>417</v>
      </c>
      <c r="C43" s="68" t="s">
        <v>416</v>
      </c>
      <c r="D43" s="70" t="s">
        <v>2</v>
      </c>
      <c r="E43" s="70" t="s">
        <v>1</v>
      </c>
      <c r="F43" s="70" t="s">
        <v>0</v>
      </c>
      <c r="G43" s="69">
        <v>1</v>
      </c>
      <c r="H43" s="68" t="s">
        <v>415</v>
      </c>
      <c r="I43" s="67" t="s">
        <v>414</v>
      </c>
      <c r="J43" s="67" t="s">
        <v>413</v>
      </c>
      <c r="K43" s="67" t="s">
        <v>412</v>
      </c>
      <c r="L43" s="67">
        <v>230824</v>
      </c>
    </row>
    <row r="44" spans="1:16" ht="48" x14ac:dyDescent="0.2">
      <c r="A44" s="36">
        <v>1</v>
      </c>
      <c r="B44" s="71" t="s">
        <v>411</v>
      </c>
      <c r="C44" s="68" t="s">
        <v>410</v>
      </c>
      <c r="D44" s="70" t="s">
        <v>2</v>
      </c>
      <c r="E44" s="70" t="s">
        <v>1</v>
      </c>
      <c r="F44" s="70" t="s">
        <v>0</v>
      </c>
      <c r="G44" s="69">
        <v>1</v>
      </c>
      <c r="H44" s="103" t="s">
        <v>409</v>
      </c>
      <c r="I44" s="67">
        <v>80000</v>
      </c>
      <c r="J44" s="67" t="s">
        <v>408</v>
      </c>
      <c r="K44" s="67">
        <v>79000</v>
      </c>
      <c r="L44" s="67">
        <v>79000</v>
      </c>
    </row>
    <row r="45" spans="1:16" ht="72" x14ac:dyDescent="0.2">
      <c r="A45" s="36">
        <v>1</v>
      </c>
      <c r="B45" s="71" t="s">
        <v>407</v>
      </c>
      <c r="C45" s="68" t="s">
        <v>406</v>
      </c>
      <c r="D45" s="70" t="s">
        <v>2</v>
      </c>
      <c r="E45" s="70" t="s">
        <v>1</v>
      </c>
      <c r="F45" s="70" t="s">
        <v>0</v>
      </c>
      <c r="G45" s="84">
        <v>3</v>
      </c>
      <c r="H45" s="68" t="s">
        <v>405</v>
      </c>
      <c r="I45" s="70" t="s">
        <v>404</v>
      </c>
      <c r="J45" s="70" t="s">
        <v>403</v>
      </c>
      <c r="K45" s="74" t="s">
        <v>402</v>
      </c>
      <c r="L45" s="74">
        <v>85000</v>
      </c>
      <c r="N45" s="72">
        <v>42631.62</v>
      </c>
      <c r="O45" s="72">
        <v>6080</v>
      </c>
      <c r="P45" s="72">
        <f>SUM(N45:O45)</f>
        <v>48711.62</v>
      </c>
    </row>
    <row r="46" spans="1:16" ht="60" x14ac:dyDescent="0.2">
      <c r="A46" s="36">
        <v>1</v>
      </c>
      <c r="B46" s="71" t="s">
        <v>401</v>
      </c>
      <c r="C46" s="68" t="s">
        <v>400</v>
      </c>
      <c r="D46" s="70" t="s">
        <v>2</v>
      </c>
      <c r="E46" s="70" t="s">
        <v>1</v>
      </c>
      <c r="F46" s="70" t="s">
        <v>0</v>
      </c>
      <c r="G46" s="84">
        <v>4</v>
      </c>
      <c r="H46" s="68" t="s">
        <v>399</v>
      </c>
      <c r="I46" s="67" t="s">
        <v>398</v>
      </c>
      <c r="J46" s="67" t="s">
        <v>397</v>
      </c>
      <c r="K46" s="67" t="s">
        <v>396</v>
      </c>
      <c r="L46" s="67">
        <v>94974.41</v>
      </c>
      <c r="N46" s="72">
        <v>50529.599999999999</v>
      </c>
      <c r="O46" s="72">
        <v>8421.6</v>
      </c>
      <c r="P46" s="72">
        <f>SUM(N46:O46)</f>
        <v>58951.199999999997</v>
      </c>
    </row>
    <row r="47" spans="1:16" ht="50.65" customHeight="1" x14ac:dyDescent="0.2">
      <c r="A47" s="36">
        <v>1</v>
      </c>
      <c r="B47" s="71" t="s">
        <v>395</v>
      </c>
      <c r="C47" s="68" t="s">
        <v>394</v>
      </c>
      <c r="D47" s="70" t="s">
        <v>2</v>
      </c>
      <c r="E47" s="70" t="s">
        <v>1</v>
      </c>
      <c r="F47" s="70" t="s">
        <v>0</v>
      </c>
      <c r="G47" s="69">
        <v>11</v>
      </c>
      <c r="H47" s="68" t="s">
        <v>393</v>
      </c>
      <c r="I47" s="67" t="s">
        <v>392</v>
      </c>
      <c r="J47" s="67" t="s">
        <v>391</v>
      </c>
      <c r="K47" s="67" t="s">
        <v>390</v>
      </c>
      <c r="L47" s="67">
        <v>180390.67</v>
      </c>
    </row>
    <row r="48" spans="1:16" ht="48" x14ac:dyDescent="0.2">
      <c r="A48" s="36">
        <v>1</v>
      </c>
      <c r="B48" s="71" t="s">
        <v>389</v>
      </c>
      <c r="C48" s="68" t="s">
        <v>388</v>
      </c>
      <c r="D48" s="70" t="s">
        <v>2</v>
      </c>
      <c r="E48" s="70" t="s">
        <v>1</v>
      </c>
      <c r="F48" s="70" t="s">
        <v>0</v>
      </c>
      <c r="G48" s="69">
        <v>2</v>
      </c>
      <c r="H48" s="68" t="s">
        <v>387</v>
      </c>
      <c r="I48" s="67">
        <v>108987.67</v>
      </c>
      <c r="J48" s="67">
        <v>119886.44</v>
      </c>
      <c r="K48" s="74">
        <v>102729</v>
      </c>
      <c r="L48" s="74">
        <v>113001.9</v>
      </c>
    </row>
    <row r="49" spans="1:17" ht="48" x14ac:dyDescent="0.2">
      <c r="A49" s="36">
        <v>1</v>
      </c>
      <c r="B49" s="71" t="s">
        <v>386</v>
      </c>
      <c r="C49" s="68" t="s">
        <v>385</v>
      </c>
      <c r="D49" s="70" t="s">
        <v>2</v>
      </c>
      <c r="E49" s="70" t="s">
        <v>1</v>
      </c>
      <c r="F49" s="70" t="s">
        <v>0</v>
      </c>
      <c r="G49" s="69">
        <v>2</v>
      </c>
      <c r="H49" s="68" t="s">
        <v>384</v>
      </c>
      <c r="I49" s="67" t="s">
        <v>383</v>
      </c>
      <c r="J49" s="67" t="s">
        <v>382</v>
      </c>
      <c r="K49" s="67" t="s">
        <v>381</v>
      </c>
      <c r="L49" s="67">
        <v>86548.800000000003</v>
      </c>
    </row>
    <row r="50" spans="1:17" ht="72" x14ac:dyDescent="0.2">
      <c r="A50" s="36">
        <v>1</v>
      </c>
      <c r="B50" s="71" t="s">
        <v>380</v>
      </c>
      <c r="C50" s="68" t="s">
        <v>379</v>
      </c>
      <c r="D50" s="70" t="s">
        <v>2</v>
      </c>
      <c r="E50" s="70" t="s">
        <v>1</v>
      </c>
      <c r="F50" s="70" t="s">
        <v>0</v>
      </c>
      <c r="G50" s="69">
        <v>1</v>
      </c>
      <c r="H50" s="68" t="s">
        <v>378</v>
      </c>
      <c r="I50" s="67">
        <v>189589.16</v>
      </c>
      <c r="J50" s="74">
        <v>229402.88</v>
      </c>
      <c r="K50" s="67">
        <v>178200</v>
      </c>
      <c r="L50" s="67">
        <v>215622</v>
      </c>
    </row>
    <row r="51" spans="1:17" ht="84" x14ac:dyDescent="0.2">
      <c r="A51" s="36">
        <v>1</v>
      </c>
      <c r="B51" s="71" t="s">
        <v>325</v>
      </c>
      <c r="C51" s="68" t="s">
        <v>324</v>
      </c>
      <c r="D51" s="70" t="s">
        <v>2</v>
      </c>
      <c r="E51" s="70" t="s">
        <v>3</v>
      </c>
      <c r="F51" s="70" t="s">
        <v>0</v>
      </c>
      <c r="G51" s="69">
        <v>1</v>
      </c>
      <c r="H51" s="86" t="s">
        <v>323</v>
      </c>
      <c r="I51" s="67">
        <v>48240</v>
      </c>
      <c r="J51" s="67">
        <v>58370.400000000001</v>
      </c>
      <c r="K51" s="67">
        <v>32796.720000000001</v>
      </c>
      <c r="L51" s="67">
        <v>39684.03</v>
      </c>
    </row>
    <row r="52" spans="1:17" ht="60" customHeight="1" x14ac:dyDescent="0.2">
      <c r="A52" s="36">
        <v>1</v>
      </c>
      <c r="B52" s="71" t="s">
        <v>322</v>
      </c>
      <c r="C52" s="68" t="s">
        <v>321</v>
      </c>
      <c r="D52" s="70" t="s">
        <v>2</v>
      </c>
      <c r="E52" s="70" t="s">
        <v>3</v>
      </c>
      <c r="F52" s="70" t="s">
        <v>0</v>
      </c>
      <c r="G52" s="69">
        <v>3</v>
      </c>
      <c r="H52" s="86" t="s">
        <v>320</v>
      </c>
      <c r="I52" s="70" t="s">
        <v>319</v>
      </c>
      <c r="J52" s="70" t="s">
        <v>318</v>
      </c>
      <c r="K52" s="70" t="s">
        <v>317</v>
      </c>
      <c r="L52" s="67">
        <v>13283.84</v>
      </c>
    </row>
    <row r="53" spans="1:17" ht="62.65" customHeight="1" x14ac:dyDescent="0.2">
      <c r="A53" s="36">
        <v>1</v>
      </c>
      <c r="B53" s="71" t="s">
        <v>316</v>
      </c>
      <c r="C53" s="68" t="s">
        <v>315</v>
      </c>
      <c r="D53" s="70" t="s">
        <v>2</v>
      </c>
      <c r="E53" s="70" t="s">
        <v>3</v>
      </c>
      <c r="F53" s="70" t="s">
        <v>0</v>
      </c>
      <c r="G53" s="69">
        <v>1</v>
      </c>
      <c r="H53" s="86" t="s">
        <v>314</v>
      </c>
      <c r="I53" s="70" t="s">
        <v>313</v>
      </c>
      <c r="J53" s="70" t="s">
        <v>312</v>
      </c>
      <c r="K53" s="70" t="s">
        <v>311</v>
      </c>
      <c r="L53" s="67">
        <v>79925.73</v>
      </c>
    </row>
    <row r="54" spans="1:17" ht="42" customHeight="1" x14ac:dyDescent="0.2">
      <c r="A54" s="36">
        <v>1</v>
      </c>
      <c r="B54" s="71" t="s">
        <v>310</v>
      </c>
      <c r="C54" s="68" t="s">
        <v>309</v>
      </c>
      <c r="D54" s="70" t="s">
        <v>2</v>
      </c>
      <c r="E54" s="70" t="s">
        <v>3</v>
      </c>
      <c r="F54" s="70" t="s">
        <v>0</v>
      </c>
      <c r="G54" s="69">
        <v>8</v>
      </c>
      <c r="H54" s="86" t="s">
        <v>308</v>
      </c>
      <c r="I54" s="67">
        <v>57450.45</v>
      </c>
      <c r="J54" s="67">
        <v>69515.039999999994</v>
      </c>
      <c r="K54" s="67">
        <v>34757.519999999997</v>
      </c>
      <c r="L54" s="67">
        <v>42056.6</v>
      </c>
    </row>
    <row r="55" spans="1:17" ht="34.5" customHeight="1" x14ac:dyDescent="0.2">
      <c r="A55" s="36">
        <v>1</v>
      </c>
      <c r="B55" s="71" t="s">
        <v>307</v>
      </c>
      <c r="C55" s="68" t="s">
        <v>306</v>
      </c>
      <c r="D55" s="70" t="s">
        <v>2</v>
      </c>
      <c r="E55" s="70" t="s">
        <v>3</v>
      </c>
      <c r="F55" s="70" t="s">
        <v>0</v>
      </c>
      <c r="G55" s="84">
        <v>3</v>
      </c>
      <c r="H55" s="86" t="s">
        <v>305</v>
      </c>
      <c r="I55" s="70" t="s">
        <v>304</v>
      </c>
      <c r="J55" s="70" t="s">
        <v>303</v>
      </c>
      <c r="K55" s="70" t="s">
        <v>302</v>
      </c>
      <c r="L55" s="67">
        <v>7287.11</v>
      </c>
    </row>
    <row r="56" spans="1:17" ht="58.9" customHeight="1" x14ac:dyDescent="0.2">
      <c r="A56" s="36">
        <v>1</v>
      </c>
      <c r="B56" s="71" t="s">
        <v>301</v>
      </c>
      <c r="C56" s="68" t="s">
        <v>300</v>
      </c>
      <c r="D56" s="70" t="s">
        <v>2</v>
      </c>
      <c r="E56" s="70" t="s">
        <v>3</v>
      </c>
      <c r="F56" s="70" t="s">
        <v>0</v>
      </c>
      <c r="G56" s="69">
        <v>1</v>
      </c>
      <c r="H56" s="68" t="s">
        <v>299</v>
      </c>
      <c r="I56" s="70" t="s">
        <v>298</v>
      </c>
      <c r="J56" s="70" t="s">
        <v>297</v>
      </c>
      <c r="K56" s="70" t="s">
        <v>296</v>
      </c>
      <c r="L56" s="67">
        <v>3194.4</v>
      </c>
    </row>
    <row r="57" spans="1:17" ht="72" x14ac:dyDescent="0.2">
      <c r="A57" s="36">
        <v>1</v>
      </c>
      <c r="B57" s="71" t="s">
        <v>295</v>
      </c>
      <c r="C57" s="68" t="s">
        <v>294</v>
      </c>
      <c r="D57" s="70" t="s">
        <v>2</v>
      </c>
      <c r="E57" s="70" t="s">
        <v>3</v>
      </c>
      <c r="F57" s="70" t="s">
        <v>0</v>
      </c>
      <c r="G57" s="69">
        <v>3</v>
      </c>
      <c r="H57" s="68" t="s">
        <v>293</v>
      </c>
      <c r="I57" s="70" t="s">
        <v>292</v>
      </c>
      <c r="J57" s="70" t="s">
        <v>291</v>
      </c>
      <c r="K57" s="70" t="s">
        <v>290</v>
      </c>
      <c r="L57" s="67">
        <v>32000</v>
      </c>
    </row>
    <row r="58" spans="1:17" ht="96" x14ac:dyDescent="0.2">
      <c r="A58" s="36">
        <v>1</v>
      </c>
      <c r="B58" s="71" t="s">
        <v>289</v>
      </c>
      <c r="C58" s="68" t="s">
        <v>288</v>
      </c>
      <c r="D58" s="70" t="s">
        <v>2</v>
      </c>
      <c r="E58" s="70" t="s">
        <v>3</v>
      </c>
      <c r="F58" s="70" t="s">
        <v>0</v>
      </c>
      <c r="G58" s="69">
        <v>4</v>
      </c>
      <c r="H58" s="68" t="s">
        <v>287</v>
      </c>
      <c r="I58" s="70" t="s">
        <v>286</v>
      </c>
      <c r="J58" s="70" t="s">
        <v>285</v>
      </c>
      <c r="K58" s="74" t="s">
        <v>284</v>
      </c>
      <c r="L58" s="67">
        <v>55101.35</v>
      </c>
    </row>
    <row r="59" spans="1:17" ht="72" x14ac:dyDescent="0.2">
      <c r="A59" s="36">
        <v>1</v>
      </c>
      <c r="B59" s="71" t="s">
        <v>283</v>
      </c>
      <c r="C59" s="68" t="s">
        <v>282</v>
      </c>
      <c r="D59" s="70" t="s">
        <v>2</v>
      </c>
      <c r="E59" s="70" t="s">
        <v>3</v>
      </c>
      <c r="F59" s="70" t="s">
        <v>0</v>
      </c>
      <c r="G59" s="69">
        <v>3</v>
      </c>
      <c r="H59" s="68" t="s">
        <v>281</v>
      </c>
      <c r="I59" s="67" t="s">
        <v>280</v>
      </c>
      <c r="J59" s="67" t="s">
        <v>279</v>
      </c>
      <c r="K59" s="67" t="s">
        <v>278</v>
      </c>
      <c r="L59" s="67">
        <v>49997.2</v>
      </c>
      <c r="N59" s="72">
        <v>2541</v>
      </c>
      <c r="O59" s="72">
        <v>51592.11</v>
      </c>
      <c r="P59" s="72">
        <v>25792.62</v>
      </c>
      <c r="Q59" s="72">
        <f>SUM(N59:P59)</f>
        <v>79925.73</v>
      </c>
    </row>
    <row r="60" spans="1:17" ht="48" x14ac:dyDescent="0.2">
      <c r="A60" s="36">
        <v>1</v>
      </c>
      <c r="B60" s="71" t="s">
        <v>277</v>
      </c>
      <c r="C60" s="68" t="s">
        <v>276</v>
      </c>
      <c r="D60" s="70" t="s">
        <v>2</v>
      </c>
      <c r="E60" s="70" t="s">
        <v>3</v>
      </c>
      <c r="F60" s="70" t="s">
        <v>0</v>
      </c>
      <c r="G60" s="69">
        <v>4</v>
      </c>
      <c r="H60" s="86" t="s">
        <v>275</v>
      </c>
      <c r="I60" s="70" t="s">
        <v>274</v>
      </c>
      <c r="J60" s="70" t="s">
        <v>273</v>
      </c>
      <c r="K60" s="70" t="s">
        <v>272</v>
      </c>
      <c r="L60" s="67">
        <v>7629.5</v>
      </c>
    </row>
    <row r="61" spans="1:17" ht="72" x14ac:dyDescent="0.2">
      <c r="A61" s="36">
        <v>1</v>
      </c>
      <c r="B61" s="71" t="s">
        <v>271</v>
      </c>
      <c r="C61" s="68" t="s">
        <v>270</v>
      </c>
      <c r="D61" s="70" t="s">
        <v>2</v>
      </c>
      <c r="E61" s="70" t="s">
        <v>3</v>
      </c>
      <c r="F61" s="70" t="s">
        <v>0</v>
      </c>
      <c r="G61" s="69">
        <v>4</v>
      </c>
      <c r="H61" s="68" t="s">
        <v>269</v>
      </c>
      <c r="I61" s="67" t="s">
        <v>268</v>
      </c>
      <c r="J61" s="67" t="s">
        <v>267</v>
      </c>
      <c r="K61" s="67" t="s">
        <v>266</v>
      </c>
      <c r="L61" s="67">
        <v>56000</v>
      </c>
      <c r="N61" s="72">
        <v>2197.8000000000002</v>
      </c>
      <c r="O61" s="72">
        <v>413.99</v>
      </c>
      <c r="P61" s="72">
        <v>4675.32</v>
      </c>
      <c r="Q61" s="72">
        <f>SUM(N61:P61)</f>
        <v>7287.11</v>
      </c>
    </row>
    <row r="62" spans="1:17" ht="72" x14ac:dyDescent="0.2">
      <c r="A62" s="36">
        <v>1</v>
      </c>
      <c r="B62" s="71" t="s">
        <v>265</v>
      </c>
      <c r="C62" s="68" t="s">
        <v>264</v>
      </c>
      <c r="D62" s="70" t="s">
        <v>2</v>
      </c>
      <c r="E62" s="70" t="s">
        <v>3</v>
      </c>
      <c r="F62" s="70" t="s">
        <v>0</v>
      </c>
      <c r="G62" s="69">
        <v>1</v>
      </c>
      <c r="H62" s="68" t="s">
        <v>263</v>
      </c>
      <c r="I62" s="70" t="s">
        <v>262</v>
      </c>
      <c r="J62" s="70" t="s">
        <v>261</v>
      </c>
      <c r="K62" s="74" t="s">
        <v>260</v>
      </c>
      <c r="L62" s="67">
        <v>4124.41</v>
      </c>
    </row>
    <row r="63" spans="1:17" ht="40.9" customHeight="1" x14ac:dyDescent="0.2">
      <c r="A63" s="36">
        <v>1</v>
      </c>
      <c r="B63" s="71" t="s">
        <v>259</v>
      </c>
      <c r="C63" s="68" t="s">
        <v>258</v>
      </c>
      <c r="D63" s="70" t="s">
        <v>2</v>
      </c>
      <c r="E63" s="70" t="s">
        <v>3</v>
      </c>
      <c r="F63" s="70" t="s">
        <v>0</v>
      </c>
      <c r="G63" s="69">
        <v>3</v>
      </c>
      <c r="H63" s="68" t="s">
        <v>257</v>
      </c>
      <c r="I63" s="70" t="s">
        <v>256</v>
      </c>
      <c r="J63" s="70" t="s">
        <v>255</v>
      </c>
      <c r="K63" s="70" t="s">
        <v>254</v>
      </c>
      <c r="L63" s="67">
        <v>72000</v>
      </c>
    </row>
    <row r="64" spans="1:17" ht="72" x14ac:dyDescent="0.2">
      <c r="A64" s="36">
        <v>1</v>
      </c>
      <c r="B64" s="71" t="s">
        <v>253</v>
      </c>
      <c r="C64" s="68" t="s">
        <v>252</v>
      </c>
      <c r="D64" s="70" t="s">
        <v>2</v>
      </c>
      <c r="E64" s="70" t="s">
        <v>3</v>
      </c>
      <c r="F64" s="70" t="s">
        <v>0</v>
      </c>
      <c r="G64" s="84">
        <v>2</v>
      </c>
      <c r="H64" s="68" t="s">
        <v>251</v>
      </c>
      <c r="I64" s="74" t="s">
        <v>250</v>
      </c>
      <c r="J64" s="70" t="s">
        <v>249</v>
      </c>
      <c r="K64" s="74" t="s">
        <v>248</v>
      </c>
      <c r="L64" s="67">
        <v>14217.98</v>
      </c>
      <c r="N64" s="72">
        <v>25469.3</v>
      </c>
      <c r="O64" s="72">
        <v>29632.05</v>
      </c>
      <c r="P64" s="72">
        <f>SUM(N64:O64)</f>
        <v>55101.35</v>
      </c>
    </row>
    <row r="65" spans="1:17" ht="36" x14ac:dyDescent="0.2">
      <c r="A65" s="36">
        <v>1</v>
      </c>
      <c r="B65" s="71" t="s">
        <v>209</v>
      </c>
      <c r="C65" s="68" t="s">
        <v>208</v>
      </c>
      <c r="D65" s="70" t="s">
        <v>2</v>
      </c>
      <c r="E65" s="70" t="s">
        <v>18</v>
      </c>
      <c r="F65" s="70" t="s">
        <v>0</v>
      </c>
      <c r="G65" s="69">
        <v>3</v>
      </c>
      <c r="H65" s="86" t="s">
        <v>207</v>
      </c>
      <c r="I65" s="67">
        <v>4061.98</v>
      </c>
      <c r="J65" s="67">
        <v>4915</v>
      </c>
      <c r="K65" s="67">
        <v>2798</v>
      </c>
      <c r="L65" s="67">
        <v>3385.58</v>
      </c>
    </row>
    <row r="66" spans="1:17" ht="61.15" customHeight="1" x14ac:dyDescent="0.2">
      <c r="A66" s="36">
        <v>1</v>
      </c>
      <c r="B66" s="71" t="s">
        <v>206</v>
      </c>
      <c r="C66" s="68" t="s">
        <v>205</v>
      </c>
      <c r="D66" s="70" t="s">
        <v>2</v>
      </c>
      <c r="E66" s="70" t="s">
        <v>18</v>
      </c>
      <c r="F66" s="70" t="s">
        <v>0</v>
      </c>
      <c r="G66" s="69">
        <v>4</v>
      </c>
      <c r="H66" s="86" t="s">
        <v>204</v>
      </c>
      <c r="I66" s="67">
        <v>6436.38</v>
      </c>
      <c r="J66" s="67">
        <v>7080.02</v>
      </c>
      <c r="K66" s="67">
        <v>4159.32</v>
      </c>
      <c r="L66" s="67">
        <v>4575.25</v>
      </c>
    </row>
    <row r="67" spans="1:17" ht="60" x14ac:dyDescent="0.2">
      <c r="A67" s="36">
        <v>1</v>
      </c>
      <c r="B67" s="71" t="s">
        <v>203</v>
      </c>
      <c r="C67" s="68" t="s">
        <v>202</v>
      </c>
      <c r="D67" s="70" t="s">
        <v>2</v>
      </c>
      <c r="E67" s="70" t="s">
        <v>18</v>
      </c>
      <c r="F67" s="70" t="s">
        <v>0</v>
      </c>
      <c r="G67" s="84">
        <v>3</v>
      </c>
      <c r="H67" s="68" t="s">
        <v>201</v>
      </c>
      <c r="I67" s="67" t="s">
        <v>200</v>
      </c>
      <c r="J67" s="67" t="s">
        <v>199</v>
      </c>
      <c r="K67" s="67" t="s">
        <v>198</v>
      </c>
      <c r="L67" s="67">
        <v>6171</v>
      </c>
    </row>
    <row r="68" spans="1:17" ht="60" x14ac:dyDescent="0.2">
      <c r="A68" s="36">
        <v>1</v>
      </c>
      <c r="B68" s="71" t="s">
        <v>197</v>
      </c>
      <c r="C68" s="68" t="s">
        <v>196</v>
      </c>
      <c r="D68" s="70" t="s">
        <v>2</v>
      </c>
      <c r="E68" s="70" t="s">
        <v>18</v>
      </c>
      <c r="F68" s="70" t="s">
        <v>0</v>
      </c>
      <c r="G68" s="84">
        <v>5</v>
      </c>
      <c r="H68" s="68" t="s">
        <v>195</v>
      </c>
      <c r="I68" s="70" t="s">
        <v>194</v>
      </c>
      <c r="J68" s="70" t="s">
        <v>193</v>
      </c>
      <c r="K68" s="70" t="s">
        <v>192</v>
      </c>
      <c r="L68" s="67">
        <v>4912.6000000000004</v>
      </c>
    </row>
    <row r="69" spans="1:17" ht="34.5" customHeight="1" x14ac:dyDescent="0.2">
      <c r="A69" s="36">
        <v>1</v>
      </c>
      <c r="B69" s="71" t="s">
        <v>191</v>
      </c>
      <c r="C69" s="68" t="s">
        <v>190</v>
      </c>
      <c r="D69" s="70" t="s">
        <v>2</v>
      </c>
      <c r="E69" s="70" t="s">
        <v>18</v>
      </c>
      <c r="F69" s="70" t="s">
        <v>0</v>
      </c>
      <c r="G69" s="84">
        <v>2</v>
      </c>
      <c r="H69" s="68" t="s">
        <v>189</v>
      </c>
      <c r="I69" s="70" t="s">
        <v>188</v>
      </c>
      <c r="J69" s="70" t="s">
        <v>187</v>
      </c>
      <c r="K69" s="74" t="s">
        <v>186</v>
      </c>
      <c r="L69" s="74">
        <v>1573</v>
      </c>
      <c r="N69" s="72">
        <v>484</v>
      </c>
      <c r="O69" s="72">
        <v>1089</v>
      </c>
      <c r="P69" s="72">
        <f>SUM(N69:O69)</f>
        <v>1573</v>
      </c>
    </row>
    <row r="70" spans="1:17" ht="60" x14ac:dyDescent="0.2">
      <c r="A70" s="36">
        <v>1</v>
      </c>
      <c r="B70" s="71" t="s">
        <v>185</v>
      </c>
      <c r="C70" s="68" t="s">
        <v>184</v>
      </c>
      <c r="D70" s="70" t="s">
        <v>2</v>
      </c>
      <c r="E70" s="70" t="s">
        <v>18</v>
      </c>
      <c r="F70" s="70" t="s">
        <v>0</v>
      </c>
      <c r="G70" s="69">
        <v>1</v>
      </c>
      <c r="H70" s="68" t="s">
        <v>183</v>
      </c>
      <c r="I70" s="67" t="s">
        <v>182</v>
      </c>
      <c r="J70" s="67" t="s">
        <v>181</v>
      </c>
      <c r="K70" s="74" t="s">
        <v>180</v>
      </c>
      <c r="L70" s="74">
        <v>3025</v>
      </c>
    </row>
    <row r="71" spans="1:17" ht="84" x14ac:dyDescent="0.2">
      <c r="A71" s="36">
        <v>1</v>
      </c>
      <c r="B71" s="71" t="s">
        <v>179</v>
      </c>
      <c r="C71" s="68" t="s">
        <v>178</v>
      </c>
      <c r="D71" s="70" t="s">
        <v>2</v>
      </c>
      <c r="E71" s="70" t="s">
        <v>18</v>
      </c>
      <c r="F71" s="70" t="s">
        <v>0</v>
      </c>
      <c r="G71" s="69">
        <v>4</v>
      </c>
      <c r="H71" s="85" t="s">
        <v>177</v>
      </c>
      <c r="I71" s="70" t="s">
        <v>176</v>
      </c>
      <c r="J71" s="70" t="s">
        <v>175</v>
      </c>
      <c r="K71" s="74" t="s">
        <v>174</v>
      </c>
      <c r="L71" s="67">
        <v>4290.66</v>
      </c>
      <c r="N71" s="72">
        <v>1807.74</v>
      </c>
      <c r="O71" s="72">
        <v>1632.29</v>
      </c>
      <c r="P71" s="72">
        <v>850.63</v>
      </c>
      <c r="Q71" s="72">
        <f>SUM(N71:P71)</f>
        <v>4290.66</v>
      </c>
    </row>
    <row r="72" spans="1:17" ht="72" x14ac:dyDescent="0.2">
      <c r="A72" s="36">
        <v>1</v>
      </c>
      <c r="B72" s="71" t="s">
        <v>173</v>
      </c>
      <c r="C72" s="68" t="s">
        <v>172</v>
      </c>
      <c r="D72" s="70" t="s">
        <v>2</v>
      </c>
      <c r="E72" s="70" t="s">
        <v>18</v>
      </c>
      <c r="F72" s="70" t="s">
        <v>0</v>
      </c>
      <c r="G72" s="69">
        <v>4</v>
      </c>
      <c r="H72" s="68" t="s">
        <v>171</v>
      </c>
      <c r="I72" s="67" t="s">
        <v>170</v>
      </c>
      <c r="J72" s="67" t="s">
        <v>169</v>
      </c>
      <c r="K72" s="67" t="s">
        <v>168</v>
      </c>
      <c r="L72" s="67">
        <v>16126.66</v>
      </c>
    </row>
    <row r="73" spans="1:17" ht="72" x14ac:dyDescent="0.2">
      <c r="A73" s="36">
        <v>1</v>
      </c>
      <c r="B73" s="71" t="s">
        <v>167</v>
      </c>
      <c r="C73" s="68" t="s">
        <v>166</v>
      </c>
      <c r="D73" s="70" t="s">
        <v>2</v>
      </c>
      <c r="E73" s="70" t="s">
        <v>18</v>
      </c>
      <c r="F73" s="70" t="s">
        <v>0</v>
      </c>
      <c r="G73" s="69">
        <v>5</v>
      </c>
      <c r="H73" s="68" t="s">
        <v>165</v>
      </c>
      <c r="I73" s="67" t="s">
        <v>164</v>
      </c>
      <c r="J73" s="74" t="s">
        <v>163</v>
      </c>
      <c r="K73" s="67" t="s">
        <v>162</v>
      </c>
      <c r="L73" s="74">
        <v>43976.54</v>
      </c>
    </row>
    <row r="74" spans="1:17" ht="60" x14ac:dyDescent="0.2">
      <c r="A74" s="36">
        <v>1</v>
      </c>
      <c r="B74" s="71" t="s">
        <v>113</v>
      </c>
      <c r="C74" s="68" t="s">
        <v>112</v>
      </c>
      <c r="D74" s="70" t="s">
        <v>2</v>
      </c>
      <c r="E74" s="70" t="s">
        <v>19</v>
      </c>
      <c r="F74" s="70" t="s">
        <v>5</v>
      </c>
      <c r="G74" s="69">
        <v>2</v>
      </c>
      <c r="H74" s="68" t="s">
        <v>111</v>
      </c>
      <c r="I74" s="70" t="s">
        <v>109</v>
      </c>
      <c r="J74" s="70" t="s">
        <v>110</v>
      </c>
      <c r="K74" s="70" t="s">
        <v>109</v>
      </c>
      <c r="L74" s="67">
        <v>35768.81</v>
      </c>
    </row>
    <row r="75" spans="1:17" ht="36.75" thickBot="1" x14ac:dyDescent="0.25">
      <c r="A75" s="36">
        <v>1</v>
      </c>
      <c r="B75" s="65" t="s">
        <v>108</v>
      </c>
      <c r="C75" s="62" t="s">
        <v>107</v>
      </c>
      <c r="D75" s="64" t="s">
        <v>2</v>
      </c>
      <c r="E75" s="64" t="s">
        <v>19</v>
      </c>
      <c r="F75" s="64" t="s">
        <v>5</v>
      </c>
      <c r="G75" s="63">
        <v>1</v>
      </c>
      <c r="H75" s="181" t="s">
        <v>106</v>
      </c>
      <c r="I75" s="61">
        <v>8000</v>
      </c>
      <c r="J75" s="61">
        <v>9680</v>
      </c>
      <c r="K75" s="61">
        <v>8000</v>
      </c>
      <c r="L75" s="61">
        <v>9680</v>
      </c>
    </row>
    <row r="76" spans="1:17" ht="48.75" thickTop="1" x14ac:dyDescent="0.2">
      <c r="A76" s="36">
        <v>1</v>
      </c>
      <c r="B76" s="80" t="s">
        <v>105</v>
      </c>
      <c r="C76" s="77" t="s">
        <v>104</v>
      </c>
      <c r="D76" s="79" t="s">
        <v>2</v>
      </c>
      <c r="E76" s="79" t="s">
        <v>19</v>
      </c>
      <c r="F76" s="79" t="s">
        <v>5</v>
      </c>
      <c r="G76" s="78">
        <v>1</v>
      </c>
      <c r="H76" s="77" t="s">
        <v>103</v>
      </c>
      <c r="I76" s="76">
        <v>30035</v>
      </c>
      <c r="J76" s="76">
        <v>36342.35</v>
      </c>
      <c r="K76" s="76">
        <v>29495</v>
      </c>
      <c r="L76" s="67">
        <v>35688.949999999997</v>
      </c>
    </row>
    <row r="77" spans="1:17" ht="48" x14ac:dyDescent="0.2">
      <c r="A77" s="36">
        <v>1</v>
      </c>
      <c r="B77" s="71" t="s">
        <v>102</v>
      </c>
      <c r="C77" s="68" t="s">
        <v>101</v>
      </c>
      <c r="D77" s="70" t="s">
        <v>2</v>
      </c>
      <c r="E77" s="70" t="s">
        <v>19</v>
      </c>
      <c r="F77" s="70" t="s">
        <v>5</v>
      </c>
      <c r="G77" s="69">
        <v>1</v>
      </c>
      <c r="H77" s="68" t="s">
        <v>100</v>
      </c>
      <c r="I77" s="67">
        <v>23000</v>
      </c>
      <c r="J77" s="67">
        <v>27830</v>
      </c>
      <c r="K77" s="67">
        <v>23000</v>
      </c>
      <c r="L77" s="67">
        <v>27830</v>
      </c>
      <c r="N77" s="72">
        <v>1343.1</v>
      </c>
      <c r="O77" s="72">
        <v>3689.53</v>
      </c>
      <c r="P77" s="72">
        <f>SUM(N77:O77)</f>
        <v>5032.63</v>
      </c>
    </row>
    <row r="78" spans="1:17" ht="36" x14ac:dyDescent="0.2">
      <c r="A78" s="36">
        <v>1</v>
      </c>
      <c r="B78" s="71" t="s">
        <v>99</v>
      </c>
      <c r="C78" s="68" t="s">
        <v>98</v>
      </c>
      <c r="D78" s="70" t="s">
        <v>2</v>
      </c>
      <c r="E78" s="70" t="s">
        <v>19</v>
      </c>
      <c r="F78" s="70" t="s">
        <v>5</v>
      </c>
      <c r="G78" s="69">
        <v>1</v>
      </c>
      <c r="H78" s="68" t="s">
        <v>97</v>
      </c>
      <c r="I78" s="67">
        <v>8398.1200000000008</v>
      </c>
      <c r="J78" s="67">
        <v>10161.719999999999</v>
      </c>
      <c r="K78" s="67">
        <v>8398.1200000000008</v>
      </c>
      <c r="L78" s="67">
        <v>10161.719999999999</v>
      </c>
    </row>
    <row r="79" spans="1:17" ht="67.5" customHeight="1" x14ac:dyDescent="0.2">
      <c r="A79" s="36">
        <v>1</v>
      </c>
      <c r="B79" s="71" t="s">
        <v>96</v>
      </c>
      <c r="C79" s="68" t="s">
        <v>95</v>
      </c>
      <c r="D79" s="70" t="s">
        <v>2</v>
      </c>
      <c r="E79" s="70" t="s">
        <v>19</v>
      </c>
      <c r="F79" s="70" t="s">
        <v>0</v>
      </c>
      <c r="G79" s="69">
        <v>1</v>
      </c>
      <c r="H79" s="68" t="s">
        <v>94</v>
      </c>
      <c r="I79" s="67">
        <v>7994</v>
      </c>
      <c r="J79" s="67">
        <v>9672.74</v>
      </c>
      <c r="K79" s="66">
        <v>7994</v>
      </c>
      <c r="L79" s="66">
        <v>9672.74</v>
      </c>
    </row>
    <row r="80" spans="1:17" ht="44.65" customHeight="1" x14ac:dyDescent="0.2">
      <c r="A80" s="36">
        <v>1</v>
      </c>
      <c r="B80" s="71" t="s">
        <v>93</v>
      </c>
      <c r="C80" s="68" t="s">
        <v>92</v>
      </c>
      <c r="D80" s="70" t="s">
        <v>2</v>
      </c>
      <c r="E80" s="70" t="s">
        <v>19</v>
      </c>
      <c r="F80" s="70" t="s">
        <v>0</v>
      </c>
      <c r="G80" s="69">
        <v>1</v>
      </c>
      <c r="H80" s="68" t="s">
        <v>91</v>
      </c>
      <c r="I80" s="67">
        <v>62976</v>
      </c>
      <c r="J80" s="67">
        <v>76200.960000000006</v>
      </c>
      <c r="K80" s="67">
        <v>58449.599999999999</v>
      </c>
      <c r="L80" s="67">
        <v>70724.02</v>
      </c>
    </row>
    <row r="81" spans="1:16" ht="48" x14ac:dyDescent="0.2">
      <c r="A81" s="39">
        <v>1</v>
      </c>
      <c r="B81" s="210" t="s">
        <v>90</v>
      </c>
      <c r="C81" s="211" t="s">
        <v>89</v>
      </c>
      <c r="D81" s="212" t="s">
        <v>2</v>
      </c>
      <c r="E81" s="212" t="s">
        <v>1</v>
      </c>
      <c r="F81" s="212" t="s">
        <v>0</v>
      </c>
      <c r="G81" s="213">
        <v>1</v>
      </c>
      <c r="H81" s="214" t="s">
        <v>88</v>
      </c>
      <c r="I81" s="215">
        <v>70970</v>
      </c>
      <c r="J81" s="215">
        <v>85873.7</v>
      </c>
      <c r="K81" s="215">
        <v>64638</v>
      </c>
      <c r="L81" s="215">
        <v>78211.98</v>
      </c>
    </row>
    <row r="82" spans="1:16" ht="48" customHeight="1" x14ac:dyDescent="0.2">
      <c r="A82" s="39">
        <v>1</v>
      </c>
      <c r="B82" s="210" t="s">
        <v>87</v>
      </c>
      <c r="C82" s="211" t="s">
        <v>86</v>
      </c>
      <c r="D82" s="212" t="s">
        <v>2</v>
      </c>
      <c r="E82" s="212" t="s">
        <v>1</v>
      </c>
      <c r="F82" s="212" t="s">
        <v>0</v>
      </c>
      <c r="G82" s="213">
        <v>2</v>
      </c>
      <c r="H82" s="211" t="s">
        <v>85</v>
      </c>
      <c r="I82" s="212" t="s">
        <v>84</v>
      </c>
      <c r="J82" s="212" t="s">
        <v>83</v>
      </c>
      <c r="K82" s="212" t="s">
        <v>82</v>
      </c>
      <c r="L82" s="215">
        <v>92720</v>
      </c>
    </row>
    <row r="83" spans="1:16" ht="72" x14ac:dyDescent="0.2">
      <c r="A83" s="39">
        <v>1</v>
      </c>
      <c r="B83" s="210" t="s">
        <v>81</v>
      </c>
      <c r="C83" s="211" t="s">
        <v>80</v>
      </c>
      <c r="D83" s="212" t="s">
        <v>2</v>
      </c>
      <c r="E83" s="212" t="s">
        <v>3</v>
      </c>
      <c r="F83" s="212" t="s">
        <v>0</v>
      </c>
      <c r="G83" s="213">
        <v>1</v>
      </c>
      <c r="H83" s="214" t="s">
        <v>79</v>
      </c>
      <c r="I83" s="212" t="s">
        <v>78</v>
      </c>
      <c r="J83" s="212" t="s">
        <v>77</v>
      </c>
      <c r="K83" s="212" t="s">
        <v>76</v>
      </c>
      <c r="L83" s="215">
        <v>3000</v>
      </c>
    </row>
    <row r="84" spans="1:16" ht="44.65" customHeight="1" x14ac:dyDescent="0.2">
      <c r="A84" s="39">
        <v>1</v>
      </c>
      <c r="B84" s="210" t="s">
        <v>75</v>
      </c>
      <c r="C84" s="211" t="s">
        <v>74</v>
      </c>
      <c r="D84" s="212" t="s">
        <v>2</v>
      </c>
      <c r="E84" s="212" t="s">
        <v>3</v>
      </c>
      <c r="F84" s="212" t="s">
        <v>0</v>
      </c>
      <c r="G84" s="213">
        <v>2</v>
      </c>
      <c r="H84" s="211" t="s">
        <v>73</v>
      </c>
      <c r="I84" s="215">
        <v>11570.25</v>
      </c>
      <c r="J84" s="215">
        <v>14000</v>
      </c>
      <c r="K84" s="215">
        <v>4380</v>
      </c>
      <c r="L84" s="215">
        <v>5299.8</v>
      </c>
    </row>
    <row r="85" spans="1:16" ht="18.399999999999999" customHeight="1" x14ac:dyDescent="0.2">
      <c r="A85" s="44">
        <f>SUM(A34:A84)</f>
        <v>51</v>
      </c>
      <c r="B85" s="216"/>
      <c r="C85" s="217"/>
      <c r="D85" s="218"/>
      <c r="E85" s="218"/>
      <c r="F85" s="218"/>
      <c r="G85" s="178"/>
      <c r="H85" s="177"/>
      <c r="I85" s="176"/>
      <c r="J85" s="176"/>
      <c r="K85" s="176"/>
      <c r="L85" s="180">
        <f>SUM(L34:L84)</f>
        <v>13560170.9</v>
      </c>
    </row>
    <row r="86" spans="1:16" ht="41.65" customHeight="1" x14ac:dyDescent="0.2">
      <c r="A86" s="36">
        <v>1</v>
      </c>
      <c r="B86" s="71" t="s">
        <v>377</v>
      </c>
      <c r="C86" s="68" t="s">
        <v>376</v>
      </c>
      <c r="D86" s="70" t="s">
        <v>17</v>
      </c>
      <c r="E86" s="70" t="s">
        <v>1</v>
      </c>
      <c r="F86" s="70" t="s">
        <v>0</v>
      </c>
      <c r="G86" s="69">
        <v>3</v>
      </c>
      <c r="H86" s="86" t="s">
        <v>375</v>
      </c>
      <c r="I86" s="70" t="s">
        <v>374</v>
      </c>
      <c r="J86" s="70" t="s">
        <v>373</v>
      </c>
      <c r="K86" s="70" t="s">
        <v>372</v>
      </c>
      <c r="L86" s="67">
        <v>310640</v>
      </c>
    </row>
    <row r="87" spans="1:16" ht="48" x14ac:dyDescent="0.2">
      <c r="A87" s="36">
        <v>1</v>
      </c>
      <c r="B87" s="71" t="s">
        <v>371</v>
      </c>
      <c r="C87" s="68" t="s">
        <v>370</v>
      </c>
      <c r="D87" s="70" t="s">
        <v>17</v>
      </c>
      <c r="E87" s="70" t="s">
        <v>1</v>
      </c>
      <c r="F87" s="70" t="s">
        <v>0</v>
      </c>
      <c r="G87" s="84">
        <v>3</v>
      </c>
      <c r="H87" s="68" t="s">
        <v>369</v>
      </c>
      <c r="I87" s="67" t="s">
        <v>368</v>
      </c>
      <c r="J87" s="67" t="s">
        <v>367</v>
      </c>
      <c r="K87" s="67" t="s">
        <v>366</v>
      </c>
      <c r="L87" s="67">
        <v>206250</v>
      </c>
    </row>
    <row r="88" spans="1:16" ht="45.4" customHeight="1" thickBot="1" x14ac:dyDescent="0.25">
      <c r="A88" s="36">
        <v>1</v>
      </c>
      <c r="B88" s="65" t="s">
        <v>247</v>
      </c>
      <c r="C88" s="62" t="s">
        <v>246</v>
      </c>
      <c r="D88" s="64" t="s">
        <v>17</v>
      </c>
      <c r="E88" s="64" t="s">
        <v>3</v>
      </c>
      <c r="F88" s="64" t="s">
        <v>0</v>
      </c>
      <c r="G88" s="63">
        <v>4</v>
      </c>
      <c r="H88" s="102" t="s">
        <v>245</v>
      </c>
      <c r="I88" s="64" t="s">
        <v>244</v>
      </c>
      <c r="J88" s="64" t="s">
        <v>243</v>
      </c>
      <c r="K88" s="64" t="s">
        <v>242</v>
      </c>
      <c r="L88" s="61">
        <v>12221</v>
      </c>
    </row>
    <row r="89" spans="1:16" ht="120.75" thickTop="1" x14ac:dyDescent="0.2">
      <c r="A89" s="36">
        <v>1</v>
      </c>
      <c r="B89" s="182" t="s">
        <v>241</v>
      </c>
      <c r="C89" s="183" t="s">
        <v>240</v>
      </c>
      <c r="D89" s="184" t="s">
        <v>17</v>
      </c>
      <c r="E89" s="184" t="s">
        <v>3</v>
      </c>
      <c r="F89" s="184" t="s">
        <v>0</v>
      </c>
      <c r="G89" s="185">
        <v>8</v>
      </c>
      <c r="H89" s="183" t="s">
        <v>239</v>
      </c>
      <c r="I89" s="184" t="s">
        <v>238</v>
      </c>
      <c r="J89" s="184" t="s">
        <v>237</v>
      </c>
      <c r="K89" s="184" t="s">
        <v>236</v>
      </c>
      <c r="L89" s="186">
        <v>28500</v>
      </c>
      <c r="N89" s="72">
        <v>2904</v>
      </c>
      <c r="O89" s="72">
        <v>4725.5</v>
      </c>
      <c r="P89" s="72">
        <f>SUM(N89:O89)</f>
        <v>7629.5</v>
      </c>
    </row>
    <row r="90" spans="1:16" ht="60" x14ac:dyDescent="0.2">
      <c r="A90" s="36">
        <v>1</v>
      </c>
      <c r="B90" s="182" t="s">
        <v>235</v>
      </c>
      <c r="C90" s="183" t="s">
        <v>234</v>
      </c>
      <c r="D90" s="184" t="s">
        <v>17</v>
      </c>
      <c r="E90" s="184" t="s">
        <v>3</v>
      </c>
      <c r="F90" s="184" t="s">
        <v>0</v>
      </c>
      <c r="G90" s="187">
        <v>3</v>
      </c>
      <c r="H90" s="183" t="s">
        <v>233</v>
      </c>
      <c r="I90" s="186" t="s">
        <v>232</v>
      </c>
      <c r="J90" s="186" t="s">
        <v>231</v>
      </c>
      <c r="K90" s="186" t="s">
        <v>230</v>
      </c>
      <c r="L90" s="186">
        <v>58080</v>
      </c>
    </row>
    <row r="91" spans="1:16" ht="48" x14ac:dyDescent="0.2">
      <c r="A91" s="36">
        <v>1</v>
      </c>
      <c r="B91" s="182" t="s">
        <v>229</v>
      </c>
      <c r="C91" s="183" t="s">
        <v>228</v>
      </c>
      <c r="D91" s="184" t="s">
        <v>17</v>
      </c>
      <c r="E91" s="184" t="s">
        <v>3</v>
      </c>
      <c r="F91" s="184" t="s">
        <v>0</v>
      </c>
      <c r="G91" s="185">
        <v>5</v>
      </c>
      <c r="H91" s="183" t="s">
        <v>227</v>
      </c>
      <c r="I91" s="186" t="s">
        <v>226</v>
      </c>
      <c r="J91" s="186" t="s">
        <v>225</v>
      </c>
      <c r="K91" s="186" t="s">
        <v>224</v>
      </c>
      <c r="L91" s="186" t="s">
        <v>223</v>
      </c>
    </row>
    <row r="92" spans="1:16" ht="132" x14ac:dyDescent="0.2">
      <c r="A92" s="36">
        <v>1</v>
      </c>
      <c r="B92" s="182" t="s">
        <v>222</v>
      </c>
      <c r="C92" s="183" t="s">
        <v>221</v>
      </c>
      <c r="D92" s="184" t="s">
        <v>17</v>
      </c>
      <c r="E92" s="184" t="s">
        <v>3</v>
      </c>
      <c r="F92" s="184" t="s">
        <v>0</v>
      </c>
      <c r="G92" s="187">
        <v>2</v>
      </c>
      <c r="H92" s="183" t="s">
        <v>220</v>
      </c>
      <c r="I92" s="186" t="s">
        <v>219</v>
      </c>
      <c r="J92" s="186" t="s">
        <v>218</v>
      </c>
      <c r="K92" s="186" t="s">
        <v>217</v>
      </c>
      <c r="L92" s="186">
        <v>44725.120000000003</v>
      </c>
      <c r="N92" s="72">
        <v>36000</v>
      </c>
      <c r="O92" s="72">
        <v>36000</v>
      </c>
      <c r="P92" s="72">
        <f>SUM(N92:O92)</f>
        <v>72000</v>
      </c>
    </row>
    <row r="93" spans="1:16" ht="36.75" thickBot="1" x14ac:dyDescent="0.25">
      <c r="A93" s="36">
        <v>1</v>
      </c>
      <c r="B93" s="188" t="s">
        <v>161</v>
      </c>
      <c r="C93" s="189" t="s">
        <v>160</v>
      </c>
      <c r="D93" s="190" t="s">
        <v>17</v>
      </c>
      <c r="E93" s="190" t="s">
        <v>18</v>
      </c>
      <c r="F93" s="190" t="s">
        <v>0</v>
      </c>
      <c r="G93" s="191">
        <v>1</v>
      </c>
      <c r="H93" s="189" t="s">
        <v>159</v>
      </c>
      <c r="I93" s="192">
        <v>37190.080000000002</v>
      </c>
      <c r="J93" s="192">
        <v>45000</v>
      </c>
      <c r="K93" s="192">
        <v>37044.57</v>
      </c>
      <c r="L93" s="192">
        <v>44823.93</v>
      </c>
      <c r="N93" s="72">
        <v>17424</v>
      </c>
      <c r="O93" s="72">
        <v>18344.810000000001</v>
      </c>
      <c r="P93" s="72">
        <f>SUM(N93:O93)</f>
        <v>35768.81</v>
      </c>
    </row>
    <row r="94" spans="1:16" ht="73.5" thickTop="1" thickBot="1" x14ac:dyDescent="0.25">
      <c r="A94" s="36">
        <v>1</v>
      </c>
      <c r="B94" s="193" t="s">
        <v>158</v>
      </c>
      <c r="C94" s="194" t="s">
        <v>157</v>
      </c>
      <c r="D94" s="195" t="s">
        <v>17</v>
      </c>
      <c r="E94" s="195" t="s">
        <v>18</v>
      </c>
      <c r="F94" s="195" t="s">
        <v>0</v>
      </c>
      <c r="G94" s="196">
        <v>3</v>
      </c>
      <c r="H94" s="194" t="s">
        <v>156</v>
      </c>
      <c r="I94" s="195" t="s">
        <v>155</v>
      </c>
      <c r="J94" s="195" t="s">
        <v>154</v>
      </c>
      <c r="K94" s="195" t="s">
        <v>153</v>
      </c>
      <c r="L94" s="197">
        <v>5032.63</v>
      </c>
    </row>
    <row r="95" spans="1:16" ht="84.75" thickTop="1" x14ac:dyDescent="0.2">
      <c r="A95" s="36">
        <v>1</v>
      </c>
      <c r="B95" s="198" t="s">
        <v>152</v>
      </c>
      <c r="C95" s="199" t="s">
        <v>151</v>
      </c>
      <c r="D95" s="200" t="s">
        <v>17</v>
      </c>
      <c r="E95" s="200" t="s">
        <v>18</v>
      </c>
      <c r="F95" s="200" t="s">
        <v>0</v>
      </c>
      <c r="G95" s="201">
        <v>9</v>
      </c>
      <c r="H95" s="199" t="s">
        <v>150</v>
      </c>
      <c r="I95" s="202" t="s">
        <v>149</v>
      </c>
      <c r="J95" s="202" t="s">
        <v>148</v>
      </c>
      <c r="K95" s="202" t="s">
        <v>147</v>
      </c>
      <c r="L95" s="202">
        <v>7260</v>
      </c>
    </row>
    <row r="96" spans="1:16" ht="60" x14ac:dyDescent="0.2">
      <c r="A96" s="36">
        <v>1</v>
      </c>
      <c r="B96" s="203" t="s">
        <v>146</v>
      </c>
      <c r="C96" s="204" t="s">
        <v>145</v>
      </c>
      <c r="D96" s="205" t="s">
        <v>17</v>
      </c>
      <c r="E96" s="205" t="s">
        <v>18</v>
      </c>
      <c r="F96" s="205" t="s">
        <v>0</v>
      </c>
      <c r="G96" s="206">
        <v>1</v>
      </c>
      <c r="H96" s="204" t="s">
        <v>144</v>
      </c>
      <c r="I96" s="207" t="s">
        <v>143</v>
      </c>
      <c r="J96" s="207" t="s">
        <v>142</v>
      </c>
      <c r="K96" s="207" t="s">
        <v>141</v>
      </c>
      <c r="L96" s="207">
        <v>10920</v>
      </c>
    </row>
    <row r="97" spans="1:12" ht="72" x14ac:dyDescent="0.2">
      <c r="A97" s="36">
        <v>1</v>
      </c>
      <c r="B97" s="203" t="s">
        <v>140</v>
      </c>
      <c r="C97" s="204" t="s">
        <v>139</v>
      </c>
      <c r="D97" s="205" t="s">
        <v>17</v>
      </c>
      <c r="E97" s="205" t="s">
        <v>18</v>
      </c>
      <c r="F97" s="205" t="s">
        <v>0</v>
      </c>
      <c r="G97" s="206">
        <v>1</v>
      </c>
      <c r="H97" s="204" t="s">
        <v>138</v>
      </c>
      <c r="I97" s="205" t="s">
        <v>137</v>
      </c>
      <c r="J97" s="205" t="s">
        <v>136</v>
      </c>
      <c r="K97" s="208" t="s">
        <v>135</v>
      </c>
      <c r="L97" s="207">
        <v>5222.96</v>
      </c>
    </row>
    <row r="98" spans="1:12" ht="60.75" thickBot="1" x14ac:dyDescent="0.25">
      <c r="A98" s="39">
        <v>1</v>
      </c>
      <c r="B98" s="117" t="s">
        <v>72</v>
      </c>
      <c r="C98" s="118" t="s">
        <v>71</v>
      </c>
      <c r="D98" s="119" t="s">
        <v>17</v>
      </c>
      <c r="E98" s="119" t="s">
        <v>18</v>
      </c>
      <c r="F98" s="119" t="s">
        <v>0</v>
      </c>
      <c r="G98" s="120">
        <v>1</v>
      </c>
      <c r="H98" s="209" t="s">
        <v>70</v>
      </c>
      <c r="I98" s="119" t="s">
        <v>69</v>
      </c>
      <c r="J98" s="119" t="s">
        <v>68</v>
      </c>
      <c r="K98" s="119" t="s">
        <v>67</v>
      </c>
      <c r="L98" s="121">
        <v>6788.1</v>
      </c>
    </row>
    <row r="99" spans="1:12" ht="120.75" thickTop="1" x14ac:dyDescent="0.2">
      <c r="A99" s="39">
        <v>1</v>
      </c>
      <c r="B99" s="122" t="s">
        <v>62</v>
      </c>
      <c r="C99" s="123" t="s">
        <v>61</v>
      </c>
      <c r="D99" s="124" t="s">
        <v>17</v>
      </c>
      <c r="E99" s="124" t="s">
        <v>18</v>
      </c>
      <c r="F99" s="124" t="s">
        <v>0</v>
      </c>
      <c r="G99" s="125">
        <v>3</v>
      </c>
      <c r="H99" s="123" t="s">
        <v>60</v>
      </c>
      <c r="I99" s="124" t="s">
        <v>59</v>
      </c>
      <c r="J99" s="124" t="s">
        <v>58</v>
      </c>
      <c r="K99" s="124" t="s">
        <v>57</v>
      </c>
      <c r="L99" s="126">
        <v>8398.3799999999992</v>
      </c>
    </row>
    <row r="100" spans="1:12" ht="48.75" thickBot="1" x14ac:dyDescent="0.25">
      <c r="A100" s="39">
        <v>1</v>
      </c>
      <c r="B100" s="111" t="s">
        <v>56</v>
      </c>
      <c r="C100" s="112" t="s">
        <v>55</v>
      </c>
      <c r="D100" s="113" t="s">
        <v>17</v>
      </c>
      <c r="E100" s="113" t="s">
        <v>18</v>
      </c>
      <c r="F100" s="113" t="s">
        <v>0</v>
      </c>
      <c r="G100" s="114">
        <v>2</v>
      </c>
      <c r="H100" s="112" t="s">
        <v>54</v>
      </c>
      <c r="I100" s="116">
        <v>59900</v>
      </c>
      <c r="J100" s="116">
        <v>72479</v>
      </c>
      <c r="K100" s="116">
        <v>58103</v>
      </c>
      <c r="L100" s="121">
        <v>70304.63</v>
      </c>
    </row>
    <row r="101" spans="1:12" ht="12.75" thickTop="1" x14ac:dyDescent="0.2">
      <c r="A101" s="38">
        <f>SUM(A86:A100)</f>
        <v>15</v>
      </c>
      <c r="L101" s="35">
        <f>SUM(L86:L100)</f>
        <v>819166.75</v>
      </c>
    </row>
    <row r="102" spans="1:12" x14ac:dyDescent="0.2">
      <c r="A102" s="36">
        <f>SUM(A101,A85,A33,A18,A7)</f>
        <v>95</v>
      </c>
      <c r="L102" s="34">
        <f>SUM(L101,L85,L33,L18,L7)</f>
        <v>28024385.600000001</v>
      </c>
    </row>
  </sheetData>
  <printOptions horizontalCentered="1"/>
  <pageMargins left="0.31496062992125984" right="0.31496062992125984" top="1.1417322834645669" bottom="0.55118110236220474" header="0.31496062992125984" footer="0.31496062992125984"/>
  <pageSetup paperSize="8" orientation="landscape" r:id="rId1"/>
  <headerFooter>
    <oddHeader>&amp;L&amp;G&amp;C
&amp;"-,Negrita"CONTRATOS FORMALIZADOS 2022 - AYUNTAMIENTO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Procedimiento </vt:lpstr>
      <vt:lpstr>Contratos Tipo Procedimiento</vt:lpstr>
      <vt:lpstr>Tipo contrato</vt:lpstr>
      <vt:lpstr>Contratos Tipo Contrato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2023-04-24T13:53:36Z</cp:lastPrinted>
  <dcterms:created xsi:type="dcterms:W3CDTF">2022-05-20T10:15:43Z</dcterms:created>
  <dcterms:modified xsi:type="dcterms:W3CDTF">2023-04-24T14:08:20Z</dcterms:modified>
</cp:coreProperties>
</file>